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<sst xmlns="http://schemas.openxmlformats.org/spreadsheetml/2006/main" count="1009" uniqueCount="318">
  <si>
    <t>Приложение № 5</t>
  </si>
  <si>
    <t xml:space="preserve">к решению Думы городского округа </t>
  </si>
  <si>
    <t>от  декабря 2021 г. №</t>
  </si>
  <si>
    <t xml:space="preserve">«Об утверждении  бюджета городского </t>
  </si>
  <si>
    <t>округа ЗАТО Свободный на 2022 год</t>
  </si>
  <si>
    <t>и плановый период 2023 и 2024 годов»</t>
  </si>
  <si>
    <t xml:space="preserve">Ведомственная структура расходов </t>
  </si>
  <si>
    <t xml:space="preserve"> бюджета городского округа ЗАТО Свободный на 2022-2024 годы</t>
  </si>
  <si>
    <t>тыс. руб.</t>
  </si>
  <si>
    <t>Номер строки</t>
  </si>
  <si>
    <t>Наименование раздела, подраздела, целевой статьи или вида расхода</t>
  </si>
  <si>
    <t>Код  главного распорядителя</t>
  </si>
  <si>
    <t xml:space="preserve">Код раздела, подраздела классификации расходов  бюджета  </t>
  </si>
  <si>
    <t xml:space="preserve">Код целевой статьи   классификации расходов  бюджета  </t>
  </si>
  <si>
    <t>Код вида  расходов  классификации расходов бюджета</t>
  </si>
  <si>
    <t xml:space="preserve">Администрация городского округа </t>
  </si>
  <si>
    <t>00 00</t>
  </si>
  <si>
    <t>00 000 00000</t>
  </si>
  <si>
    <t>000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</si>
  <si>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</si>
  <si>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</si>
  <si>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</si>
  <si>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</si>
  <si>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Расходы на выплаты персоналу  государственных (муниципальных) органов</t>
  </si>
  <si>
    <t>70 001 21100</t>
  </si>
  <si>
    <t>120</t>
  </si>
  <si>
    <t>Иные закупки товаров, работ и услуг для  обеспечения государственных (муниципальных) нужд</t>
  </si>
  <si>
    <t>240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</si>
  <si>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</si>
  <si>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</si>
  <si>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Руководство и управление в сфере установленных функций</t>
  </si>
  <si>
    <t>70 002 00000</t>
  </si>
  <si>
    <t>Центральный аппарат</t>
  </si>
  <si>
    <t>70 002 21200</t>
  </si>
  <si>
    <t xml:space="preserve">01 04 </t>
  </si>
  <si>
    <t>Судебная система</t>
  </si>
  <si>
    <t>0105</t>
  </si>
  <si>
    <t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</si>
  <si>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01 05</t>
  </si>
  <si>
    <t>70 018 51200</t>
  </si>
  <si>
    <t>Резервные фонды</t>
  </si>
  <si>
    <t>01 11</t>
  </si>
  <si>
    <t>Резервные фонды местных администраций</t>
  </si>
  <si>
    <t>70 005 20705</t>
  </si>
  <si>
    <t>Резервные средства</t>
  </si>
  <si>
    <t>870</t>
  </si>
  <si>
    <t>Другие общегосударственные вопросы</t>
  </si>
  <si>
    <t xml:space="preserve">01 13 </t>
  </si>
  <si>
    <t>000 </t>
  </si>
  <si>
    <t>Муниципальная программа "Совершенствование социально-экономической политики и эффективности муниципального управления"</t>
  </si>
  <si>
    <t>03 000 00000</t>
  </si>
  <si>
    <t>Подпрограмма "Управление муниципальной собственностью"</t>
  </si>
  <si>
    <t>03 200 00000</t>
  </si>
  <si>
    <t>Иные закупки товаров, работ и услуг для  обеспечения государственных (муниципальных) нужд (БТИ,охрана)</t>
  </si>
  <si>
    <t>03 200 20110</t>
  </si>
  <si>
    <t>Подпрограмма "Развитие информационного общества"</t>
  </si>
  <si>
    <t>03 300 00000</t>
  </si>
  <si>
    <t>03 300 21011</t>
  </si>
  <si>
    <t>Субсидии бюджетным учреждениям</t>
  </si>
  <si>
    <t>03 300 20011</t>
  </si>
  <si>
    <t>610</t>
  </si>
  <si>
    <t>Подпрограмма "Создание условий для обеспечения выполнения функций органами местного самоуправления"</t>
  </si>
  <si>
    <t>01 13</t>
  </si>
  <si>
    <t>03 400 00000</t>
  </si>
  <si>
    <t>03 400 21110</t>
  </si>
  <si>
    <t>Выполнение других обязательств государства</t>
  </si>
  <si>
    <t>70 006 20180</t>
  </si>
  <si>
    <t>Социальные выплаты гражданам, кроме публичных нормативных выплат</t>
  </si>
  <si>
    <t>320</t>
  </si>
  <si>
    <t>70 003 20130</t>
  </si>
  <si>
    <t>Уплата налогов, сборов и иных платежей</t>
  </si>
  <si>
    <t>850</t>
  </si>
  <si>
    <t>Административно-хозяйственная служба</t>
  </si>
  <si>
    <t>Расходы на выплаты персоналу  казенных учреждений</t>
  </si>
  <si>
    <t>03 400 20093</t>
  </si>
  <si>
    <t>110</t>
  </si>
  <si>
    <t>Служба муниципального заказа</t>
  </si>
  <si>
    <t>03 400 20094</t>
  </si>
  <si>
    <t>Субвенции местным бюджетам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</si>
  <si>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70 010 41100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</si>
  <si>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</si>
  <si>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70 011 41200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</si>
  <si>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</si>
  <si>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</si>
  <si>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</si>
  <si>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</si>
  <si>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</si>
  <si>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02 03</t>
  </si>
  <si>
    <t>70 012 51180</t>
  </si>
  <si>
    <t>Национальная безопасность и правоохранительная деятельность</t>
  </si>
  <si>
    <t>03 00</t>
  </si>
  <si>
    <t xml:space="preserve">Муниципальная программа "Безопасный город" </t>
  </si>
  <si>
    <t>03 09</t>
  </si>
  <si>
    <t>11 000 00000</t>
  </si>
  <si>
    <t>Подпрограмма "Развитие гражданской обороны"</t>
  </si>
  <si>
    <t xml:space="preserve">03 09 </t>
  </si>
  <si>
    <t>11 100 00000</t>
  </si>
  <si>
    <t>11 100 20218</t>
  </si>
  <si>
    <t>Подпрограмма "Защита населения от чрезвычайных ситуаций природного и техногенного характера"</t>
  </si>
  <si>
    <t>11 200 00000</t>
  </si>
  <si>
    <t>11 200 20791</t>
  </si>
  <si>
    <t>11 200 20517</t>
  </si>
  <si>
    <t>Подпрограмма "Обеспечение пожарной безопасности"</t>
  </si>
  <si>
    <t>03 10</t>
  </si>
  <si>
    <t>11 300 00000</t>
  </si>
  <si>
    <t>11 300 20505</t>
  </si>
  <si>
    <t>Другие вопросы в области национальной безопасности и правоохранительной деятельности</t>
  </si>
  <si>
    <t>03 14</t>
  </si>
  <si>
    <t>Подпрограмма "Профилактика правонарушений"</t>
  </si>
  <si>
    <t>11 400 00000</t>
  </si>
  <si>
    <t>11 400 20517</t>
  </si>
  <si>
    <t>Подпрограмма "Профилактика безопасности дорожного движения"</t>
  </si>
  <si>
    <t>11 500 00000</t>
  </si>
  <si>
    <t>11 500 20315</t>
  </si>
  <si>
    <t>Подпрограмма "Профилактика терроризма, экстремизма и гармонизации межэтнических отношений"</t>
  </si>
  <si>
    <t>11 600 00000</t>
  </si>
  <si>
    <t>11 600 20517</t>
  </si>
  <si>
    <t>Национальная  экономика</t>
  </si>
  <si>
    <t>04 00</t>
  </si>
  <si>
    <t>Сельское хозяйство и рыболовство</t>
  </si>
  <si>
    <t>04 05</t>
  </si>
  <si>
    <t>Программа "Развитие городского хозяйства"</t>
  </si>
  <si>
    <t>46 000 00000</t>
  </si>
  <si>
    <t>Подпрограмма "Формирование современной городской среды"</t>
  </si>
  <si>
    <t>46 300 00000</t>
  </si>
  <si>
    <t>Иные закупки товаров, работ и услуг для  обеспечения государственных (муниципальных) нужд (отлов животных)</t>
  </si>
  <si>
    <t>46 300 42П00</t>
  </si>
  <si>
    <t>Водное хозяйство</t>
  </si>
  <si>
    <t>04 06</t>
  </si>
  <si>
    <t>Муниципальная программа "Безопасный город"</t>
  </si>
  <si>
    <t>11 200 20280</t>
  </si>
  <si>
    <t>Дорожное хозяйство</t>
  </si>
  <si>
    <t>04 09</t>
  </si>
  <si>
    <t>Муниципальная программа "Развитие городского хозяйства"</t>
  </si>
  <si>
    <t>Подпрограмма "Развитие дорожной деятельности"</t>
  </si>
  <si>
    <t>46 400 00000</t>
  </si>
  <si>
    <t xml:space="preserve">Иные закупки товаров, работ и услуг для  обеспечения государственных (муниципальных) нужд </t>
  </si>
  <si>
    <t>46 400 20315</t>
  </si>
  <si>
    <t>Муниципальная программа "Совершенствование социально-экономической политики и эффективности муниципального управления</t>
  </si>
  <si>
    <t>04 12</t>
  </si>
  <si>
    <t>Подпрограмма "Развитие субъектов малого и среднего предпринимательства"</t>
  </si>
  <si>
    <t>03 100 00000</t>
  </si>
  <si>
    <t>03 100 20501</t>
  </si>
  <si>
    <t>Жилищно-коммунальное хозяйство</t>
  </si>
  <si>
    <t>05 00</t>
  </si>
  <si>
    <t xml:space="preserve">05 01 </t>
  </si>
  <si>
    <t>Подпрограмма "Обеспечение качества условий проживания населения и улучшение жилищных условий"</t>
  </si>
  <si>
    <t>05 01</t>
  </si>
  <si>
    <t>46 100 00000</t>
  </si>
  <si>
    <t>Иные закупки товаров, работ и услуг для  обеспечения государственных (муниципальных) нужд (перечисления на счет Регионального оператора)</t>
  </si>
  <si>
    <t>46 100 20096</t>
  </si>
  <si>
    <t>Иные закупки товаров, работ и услуг для  обеспечения государственных (муниципальных) нужд  (капремонт жилого фонда)</t>
  </si>
  <si>
    <t>46 100 20350</t>
  </si>
  <si>
    <t>05 02</t>
  </si>
  <si>
    <t>Подпрограмма "Развитие коммунальной инфраструктуры"</t>
  </si>
  <si>
    <t>46 200 00000</t>
  </si>
  <si>
    <t>46 200 20351</t>
  </si>
  <si>
    <t xml:space="preserve">Исполнение государственных (муниципальных) гарантий без права регрессного требования </t>
  </si>
  <si>
    <t>840</t>
  </si>
  <si>
    <t xml:space="preserve">Бюджетные инвестиции </t>
  </si>
  <si>
    <t>46 200 20352</t>
  </si>
  <si>
    <t>410</t>
  </si>
  <si>
    <t>46 200 50101</t>
  </si>
  <si>
    <t>05 03</t>
  </si>
  <si>
    <t>46 300 20600</t>
  </si>
  <si>
    <t>Иные выплаты текущего характера физическим лицам</t>
  </si>
  <si>
    <t>350</t>
  </si>
  <si>
    <t>Другие вопросы в области жилищно-коммунального хозяйства</t>
  </si>
  <si>
    <t>05 05</t>
  </si>
  <si>
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</si>
  <si>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70 013 42700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</si>
  <si>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работ,услуг (Субсидии в целях возмещения затрат по организации похоронного дела в городском округе ЗАТО Свободный)</t>
  </si>
  <si>
    <t>0505</t>
  </si>
  <si>
    <t>70 019 20601</t>
  </si>
  <si>
    <t>810</t>
  </si>
  <si>
    <t>Образование</t>
  </si>
  <si>
    <t>07 00</t>
  </si>
  <si>
    <t>Муниципальная программа "Развитие образования в городском округе ЗАТО Свободный"</t>
  </si>
  <si>
    <t>12 000 00000</t>
  </si>
  <si>
    <t>Подпрограмма "Развитие дошкольного образования в городском округе ЗАТО Свободный"</t>
  </si>
  <si>
    <t>07 01</t>
  </si>
  <si>
    <t>12 100 00000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</si>
  <si>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</si>
  <si>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12 100 45100</t>
  </si>
  <si>
    <t xml:space="preserve">Субсидии бюджетным учреждениям </t>
  </si>
  <si>
    <t>12 100 45110</t>
  </si>
  <si>
    <t>12 100 45120</t>
  </si>
  <si>
    <t>Обеспечение деятельности подведомственных учреждений</t>
  </si>
  <si>
    <t>12 100 20420</t>
  </si>
  <si>
    <t>Общее образование</t>
  </si>
  <si>
    <t>07 02</t>
  </si>
  <si>
    <t>Подпрограмма "Развитие общего образования в городском округе ЗАТО Свободный"</t>
  </si>
  <si>
    <t>12 200 00000</t>
  </si>
  <si>
    <t>12 200 20421</t>
  </si>
  <si>
    <t>Проведение антитеррористических мероприятий</t>
  </si>
  <si>
    <t>12 200 20430</t>
  </si>
  <si>
    <t xml:space="preserve">Осуществление мероприятий по организации питания в  муниципальных общеобразовательных учреждениях </t>
  </si>
  <si>
    <t>12 200 S5400</t>
  </si>
  <si>
    <t>12 200 45400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</si>
  <si>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</si>
  <si>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0702</t>
  </si>
  <si>
    <t>12 200 45300</t>
  </si>
  <si>
    <t>12 200 45310</t>
  </si>
  <si>
    <t>12 200 45320</t>
  </si>
  <si>
    <t>Приобретение устройств дезинфекции и медицинского контроля в целях профилактики и устранения последствий распространения новой коронавирусной инфекции</t>
  </si>
  <si>
    <t>12 200 40900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</si>
  <si>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</si>
  <si>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12 200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</si>
  <si>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</t>
  </si>
  <si>
    <t>12 200 53030</t>
  </si>
  <si>
    <t>Подпрограмма "Развитие дополнительного образования в городском округе ЗАТО Свободный"</t>
  </si>
  <si>
    <t>07 03</t>
  </si>
  <si>
    <t>12 300 00000</t>
  </si>
  <si>
    <t>12 300 20423</t>
  </si>
  <si>
    <t>12 300 40900</t>
  </si>
  <si>
    <t>Молодежная политика и оздоровление детей</t>
  </si>
  <si>
    <t>07 07</t>
  </si>
  <si>
    <t>Муниципальная программа "Развитие культуры, спорта и молодежной политики в городском округе ЗАТО Свободный"</t>
  </si>
  <si>
    <t>14 000 00000</t>
  </si>
  <si>
    <t>Подпрограмма "Реализация молодежной политики в городском округе ЗАТО Свободный"</t>
  </si>
  <si>
    <t>14 300 00000</t>
  </si>
  <si>
    <t>14 300 20431</t>
  </si>
  <si>
    <t>Подпрограмма "Патриотическое воспитание детей и молодежи городского округа ЗАТО Свободный"</t>
  </si>
  <si>
    <t>14 400 00000</t>
  </si>
  <si>
    <t>14 400 20509</t>
  </si>
  <si>
    <t>Субсидии бюджетным учреждениям на иные цели</t>
  </si>
  <si>
    <t xml:space="preserve">Проведение мероприятий  по организации отдыха детей в каникулярное время </t>
  </si>
  <si>
    <t>Подпрограмма "Отдых и оздоровление детей городского округа ЗАТО Свободный"</t>
  </si>
  <si>
    <t>12 500 00000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</si>
  <si>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</si>
  <si>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12 500 45600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</si>
  <si>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</t>
  </si>
  <si>
    <t>12 500 45500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</si>
  <si>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(субсидии бюджетным учреждениям)</t>
  </si>
  <si>
    <t>12 500 S5600</t>
  </si>
  <si>
    <t>07 09</t>
  </si>
  <si>
    <t>Подпрограмма "Другие вопросы в области образования городского округа ЗАТО Свободный"</t>
  </si>
  <si>
    <t>12 400 00000</t>
  </si>
  <si>
    <t>12 400 20436</t>
  </si>
  <si>
    <t>0709</t>
  </si>
  <si>
    <t>08 00</t>
  </si>
  <si>
    <t>Подпрограмма "Развитие культуры в городском округе ЗАТО Свободный"</t>
  </si>
  <si>
    <t>08 01</t>
  </si>
  <si>
    <t>14 100 00000</t>
  </si>
  <si>
    <t>14 100 20440</t>
  </si>
  <si>
    <t>14 100 20450</t>
  </si>
  <si>
    <t>Здравоохранение</t>
  </si>
  <si>
    <t>09 00</t>
  </si>
  <si>
    <t>Муниципальная программа "Профилактика заболеваний и формирование здорового образа жизни"</t>
  </si>
  <si>
    <t>09 07</t>
  </si>
  <si>
    <t>13 000 00000</t>
  </si>
  <si>
    <t>Подпрограмма "Профилактика ВИЧ-инфекции"</t>
  </si>
  <si>
    <t>13 100 00000</t>
  </si>
  <si>
    <t>13 100 20508</t>
  </si>
  <si>
    <t>Подпрограмма "Профилактика туберкулеза"</t>
  </si>
  <si>
    <t>13 200 00000</t>
  </si>
  <si>
    <t>13 200 20507</t>
  </si>
  <si>
    <t>Подпрограмма "Профилактика наркомании и алкоголизма"</t>
  </si>
  <si>
    <t>13 300 00000</t>
  </si>
  <si>
    <t>13 300 20503</t>
  </si>
  <si>
    <t>Подпрограмма "Профилактика иных заболеваний и формирование здорового образа жизни"</t>
  </si>
  <si>
    <t>13 400 00000</t>
  </si>
  <si>
    <t>13 400 20510</t>
  </si>
  <si>
    <t>Социальная политика</t>
  </si>
  <si>
    <t>10 00</t>
  </si>
  <si>
    <t>Пенсионное обеспечение</t>
  </si>
  <si>
    <t xml:space="preserve">10 01 </t>
  </si>
  <si>
    <t>70 007 20190</t>
  </si>
  <si>
    <t>Публичные нормативные выплаты гражданам</t>
  </si>
  <si>
    <t>310</t>
  </si>
  <si>
    <t>Социальное обеспечение населения</t>
  </si>
  <si>
    <t>10 03</t>
  </si>
  <si>
    <t xml:space="preserve">Субвенции местным бюджетам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</t>
  </si>
  <si>
    <t>70 014 52500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</si>
  <si>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</si>
  <si>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70 008 49100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</si>
  <si>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</si>
  <si>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70 009 49200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</si>
  <si>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взноса на капитальный ремонт общего имущества в многоквартирном доме</t>
  </si>
  <si>
    <t>70 017 R4620</t>
  </si>
  <si>
    <t>Программа «Обеспечение жильем молодых семей на территории городского округа ЗАТО Свободный» на 2019-2021 годы</t>
  </si>
  <si>
    <t>15 100 20150</t>
  </si>
  <si>
    <t>Другие вопросы в области социальной политики</t>
  </si>
  <si>
    <t>10 06</t>
  </si>
  <si>
    <t>Муниципальная программа "Поддержка социально ориентированных некоммерческих организаций в городском округе ЗАТО Свободный на 2021-2029 годы"</t>
  </si>
  <si>
    <t>15 200 00000</t>
  </si>
  <si>
    <t>Субсидии некоммерческим организациям</t>
  </si>
  <si>
    <t xml:space="preserve">10 06 </t>
  </si>
  <si>
    <t>15 200 20100</t>
  </si>
  <si>
    <t>630</t>
  </si>
  <si>
    <t>70 000 00000</t>
  </si>
  <si>
    <t>00</t>
  </si>
  <si>
    <t>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</si>
  <si>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Физическая культура и спорт</t>
  </si>
  <si>
    <t>11 00</t>
  </si>
  <si>
    <t>Программа "Развитие культуры, спорта и молодежной политики в городском округе ЗАТО Свободный"</t>
  </si>
  <si>
    <t>11 02</t>
  </si>
  <si>
    <t>Подпрограмма "Развитие физической культуры и спорта"</t>
  </si>
  <si>
    <t>14 200 00000</t>
  </si>
  <si>
    <t>14 200 20512</t>
  </si>
  <si>
    <t>Средства массовой информации</t>
  </si>
  <si>
    <t>12 00</t>
  </si>
  <si>
    <t>12 04</t>
  </si>
  <si>
    <t>03 300 20457</t>
  </si>
  <si>
    <t>ИТОГО  РАСХОДОВ:</t>
  </si>
  <si>
    <t xml:space="preserve">Дума городского округа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</si>
  <si>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</si>
  <si>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</si>
  <si>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>01 03</t>
  </si>
  <si>
    <t>Депутаты представительного органа муниципального образования</t>
  </si>
  <si>
    <t>70 004 21300</t>
  </si>
  <si>
    <t>Контрольный орган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</si>
  <si>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</si>
  <si>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</si>
  <si>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Пенсии за выслугу лет лицам, замещавшим муниципальные должности  муниципальной  службы</t>
  </si>
  <si>
    <t>10 01</t>
  </si>
  <si>
    <t>Финансовый отдел администрации</t>
  </si>
  <si>
    <t>ВСЕГО 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</si>
</sst>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#,##0.00"/>
    <numFmt numFmtId="169" formatCode="_-* #,##0.00_р_._-;\-* #,##0.00_р_._-;_-* \-??_р_._-;_-@_-"/>
  </numFmts>
  <fonts count="17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 Cyr"/>
      <family val="2"/>
    </font>
    <font>
      <b/>
      <sz val="8"/>
      <color indexed="8"/>
      <name val="Times New Roman"/>
      <family val="1"/>
    </font>
    <font>
      <b/>
      <sz val="8"/>
      <color indexed="8"/>
      <name val="Arial Cyr"/>
      <family val="2"/>
    </font>
    <font>
      <sz val="8"/>
      <color indexed="8"/>
      <name val="Arial Cyr"/>
      <family val="0"/>
    </font>
    <font>
      <sz val="6.2"/>
      <color indexed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 vertical="top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Fill="1" applyAlignment="1">
      <alignment horizontal="right" wrapText="1"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justify"/>
    </xf>
    <xf numFmtId="164" fontId="4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4" fillId="0" borderId="1" xfId="0" applyFont="1" applyFill="1" applyBorder="1" applyAlignment="1">
      <alignment horizontal="center" vertical="center" textRotation="90" wrapText="1"/>
    </xf>
    <xf numFmtId="164" fontId="8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center" textRotation="90" wrapText="1"/>
    </xf>
    <xf numFmtId="164" fontId="4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2" fillId="0" borderId="0" xfId="0" applyFont="1" applyFill="1" applyAlignment="1">
      <alignment horizontal="center"/>
    </xf>
    <xf numFmtId="164" fontId="10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/>
    </xf>
    <xf numFmtId="164" fontId="5" fillId="0" borderId="2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vertical="center" wrapText="1"/>
    </xf>
    <xf numFmtId="164" fontId="4" fillId="0" borderId="3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wrapText="1"/>
    </xf>
    <xf numFmtId="166" fontId="4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vertical="center" wrapText="1"/>
    </xf>
    <xf numFmtId="164" fontId="5" fillId="0" borderId="4" xfId="0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166" fontId="5" fillId="0" borderId="4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5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wrapText="1"/>
    </xf>
    <xf numFmtId="164" fontId="4" fillId="0" borderId="2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5" fillId="0" borderId="4" xfId="0" applyFont="1" applyFill="1" applyBorder="1" applyAlignment="1">
      <alignment vertical="center" wrapText="1"/>
    </xf>
    <xf numFmtId="164" fontId="4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5" fillId="0" borderId="2" xfId="0" applyNumberFormat="1" applyFont="1" applyFill="1" applyBorder="1" applyAlignment="1">
      <alignment horizontal="left" vertical="center" wrapText="1"/>
    </xf>
    <xf numFmtId="164" fontId="5" fillId="0" borderId="0" xfId="0" applyFont="1" applyFill="1" applyAlignment="1">
      <alignment/>
    </xf>
    <xf numFmtId="164" fontId="11" fillId="0" borderId="1" xfId="0" applyFont="1" applyFill="1" applyBorder="1" applyAlignment="1">
      <alignment wrapText="1"/>
    </xf>
    <xf numFmtId="166" fontId="4" fillId="0" borderId="5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/>
    </xf>
    <xf numFmtId="165" fontId="4" fillId="0" borderId="6" xfId="0" applyNumberFormat="1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4" fontId="10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/>
    </xf>
    <xf numFmtId="164" fontId="12" fillId="0" borderId="1" xfId="0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14" fillId="0" borderId="1" xfId="0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164" fontId="15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 vertical="top" wrapText="1"/>
    </xf>
    <xf numFmtId="169" fontId="16" fillId="0" borderId="0" xfId="15" applyFont="1" applyFill="1" applyBorder="1" applyAlignment="1" applyProtection="1">
      <alignment/>
      <protection/>
    </xf>
    <xf numFmtId="167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tabSelected="1" zoomScale="120" zoomScaleNormal="120" workbookViewId="0" topLeftCell="A253">
      <selection activeCell="P253" sqref="J1:P65536"/>
    </sheetView>
  </sheetViews>
  <sheetFormatPr defaultColWidth="9.00390625" defaultRowHeight="12.75"/>
  <cols>
    <col min="1" max="1" width="4.25390625" style="1" customWidth="1"/>
    <col min="2" max="2" width="26.75390625" style="1" customWidth="1"/>
    <col min="3" max="3" width="5.125" style="1" customWidth="1"/>
    <col min="4" max="4" width="7.125" style="1" customWidth="1"/>
    <col min="5" max="5" width="12.875" style="1" customWidth="1"/>
    <col min="6" max="6" width="5.875" style="1" customWidth="1"/>
    <col min="7" max="7" width="11.375" style="1" customWidth="1"/>
    <col min="8" max="8" width="11.25390625" style="1" customWidth="1"/>
    <col min="9" max="9" width="11.375" style="1" customWidth="1"/>
    <col min="10" max="16384" width="9.00390625" style="1" customWidth="1"/>
  </cols>
  <sheetData>
    <row r="1" spans="2:9" ht="16.5" customHeight="1">
      <c r="B1" s="2"/>
      <c r="F1" s="3" t="s">
        <v>0</v>
      </c>
      <c r="G1" s="3"/>
      <c r="H1" s="3"/>
      <c r="I1" s="3"/>
    </row>
    <row r="2" spans="2:9" ht="16.5" customHeight="1">
      <c r="B2" s="2"/>
      <c r="F2" s="3" t="s">
        <v>1</v>
      </c>
      <c r="G2" s="3"/>
      <c r="H2" s="3"/>
      <c r="I2" s="3"/>
    </row>
    <row r="3" spans="2:9" ht="16.5" customHeight="1">
      <c r="B3" s="2"/>
      <c r="F3" s="3" t="s">
        <v>2</v>
      </c>
      <c r="G3" s="3"/>
      <c r="H3" s="3"/>
      <c r="I3" s="3"/>
    </row>
    <row r="4" spans="2:9" ht="16.5" customHeight="1">
      <c r="B4" s="2"/>
      <c r="F4" s="3" t="s">
        <v>3</v>
      </c>
      <c r="G4" s="3"/>
      <c r="H4" s="3"/>
      <c r="I4" s="3"/>
    </row>
    <row r="5" spans="2:9" ht="16.5" customHeight="1">
      <c r="B5" s="2"/>
      <c r="F5" s="3" t="s">
        <v>4</v>
      </c>
      <c r="G5" s="3"/>
      <c r="H5" s="3"/>
      <c r="I5" s="3"/>
    </row>
    <row r="6" spans="2:9" ht="16.5" customHeight="1">
      <c r="B6" s="2"/>
      <c r="F6" s="3" t="s">
        <v>5</v>
      </c>
      <c r="G6" s="3"/>
      <c r="H6" s="3"/>
      <c r="I6" s="3"/>
    </row>
    <row r="7" spans="2:9" ht="16.5" customHeight="1">
      <c r="B7" s="2"/>
      <c r="F7" s="4"/>
      <c r="G7" s="4"/>
      <c r="H7" s="4"/>
      <c r="I7" s="4"/>
    </row>
    <row r="8" spans="1:9" ht="20.25" customHeight="1">
      <c r="A8" s="5"/>
      <c r="B8" s="6"/>
      <c r="D8" s="7"/>
      <c r="E8" s="7"/>
      <c r="F8" s="7"/>
      <c r="G8" s="7"/>
      <c r="H8" s="7"/>
      <c r="I8" s="7"/>
    </row>
    <row r="9" spans="1:9" ht="15" customHeight="1">
      <c r="A9" s="5"/>
      <c r="D9" s="8"/>
      <c r="E9" s="8"/>
      <c r="F9" s="7"/>
      <c r="G9" s="7"/>
      <c r="H9" s="7"/>
      <c r="I9" s="7"/>
    </row>
    <row r="10" spans="1:7" ht="15" customHeight="1">
      <c r="A10" s="5"/>
      <c r="E10" s="8"/>
      <c r="F10" s="8"/>
      <c r="G10" s="8"/>
    </row>
    <row r="11" spans="1:8" ht="16.5">
      <c r="A11" s="9"/>
      <c r="B11" s="10" t="s">
        <v>6</v>
      </c>
      <c r="C11" s="10"/>
      <c r="D11" s="10"/>
      <c r="E11" s="10"/>
      <c r="F11" s="10"/>
      <c r="G11" s="10"/>
      <c r="H11" s="10"/>
    </row>
    <row r="12" spans="1:8" ht="16.5" customHeight="1">
      <c r="A12" s="9"/>
      <c r="B12" s="11" t="s">
        <v>7</v>
      </c>
      <c r="C12" s="11"/>
      <c r="D12" s="11"/>
      <c r="E12" s="11"/>
      <c r="F12" s="11"/>
      <c r="G12" s="11"/>
      <c r="H12" s="11"/>
    </row>
    <row r="13" ht="14.25">
      <c r="A13" s="12"/>
    </row>
    <row r="14" spans="1:13" ht="14.25">
      <c r="A14" s="13"/>
      <c r="B14" s="14"/>
      <c r="C14" s="14"/>
      <c r="D14" s="14"/>
      <c r="E14" s="14"/>
      <c r="F14" s="14"/>
      <c r="I14" s="1" t="s">
        <v>8</v>
      </c>
      <c r="M14" s="15"/>
    </row>
    <row r="15" spans="1:13" ht="132" customHeight="1">
      <c r="A15" s="16" t="s">
        <v>9</v>
      </c>
      <c r="B15" s="17" t="s">
        <v>10</v>
      </c>
      <c r="C15" s="16" t="s">
        <v>11</v>
      </c>
      <c r="D15" s="16" t="s">
        <v>12</v>
      </c>
      <c r="E15" s="16" t="s">
        <v>13</v>
      </c>
      <c r="F15" s="16" t="s">
        <v>14</v>
      </c>
      <c r="G15" s="18">
        <v>2022</v>
      </c>
      <c r="H15" s="18">
        <v>2023</v>
      </c>
      <c r="I15" s="18">
        <v>2024</v>
      </c>
      <c r="M15" s="15"/>
    </row>
    <row r="16" spans="1:9" s="21" customFormat="1" ht="14.25">
      <c r="A16" s="19">
        <v>1</v>
      </c>
      <c r="B16" s="20">
        <v>2</v>
      </c>
      <c r="C16" s="20"/>
      <c r="D16" s="20">
        <v>3</v>
      </c>
      <c r="E16" s="20">
        <v>4</v>
      </c>
      <c r="F16" s="20">
        <v>5</v>
      </c>
      <c r="G16" s="20">
        <v>6</v>
      </c>
      <c r="H16" s="20">
        <v>7</v>
      </c>
      <c r="I16" s="20">
        <v>8</v>
      </c>
    </row>
    <row r="17" spans="1:9" s="21" customFormat="1" ht="26.25">
      <c r="A17" s="19">
        <v>1</v>
      </c>
      <c r="B17" s="22" t="s">
        <v>15</v>
      </c>
      <c r="C17" s="23">
        <v>901</v>
      </c>
      <c r="D17" s="23" t="s">
        <v>16</v>
      </c>
      <c r="E17" s="24" t="s">
        <v>17</v>
      </c>
      <c r="F17" s="24" t="s">
        <v>18</v>
      </c>
      <c r="G17" s="25">
        <f>G18+G59+G63+G80+G98+G116+G173+G177+G191+G215+G219</f>
        <v>545591.0599999999</v>
      </c>
      <c r="H17" s="25">
        <f>H18+H59+H63+H80+H98+H116+H173+H177+H191+H215+H219</f>
        <v>530909.2999999999</v>
      </c>
      <c r="I17" s="25">
        <f>I18+I59+I63+I80+I98+I116+I173+I177+I191+I215+I219</f>
        <v>522443.6</v>
      </c>
    </row>
    <row r="18" spans="1:9" ht="27.75">
      <c r="A18" s="26">
        <v>2</v>
      </c>
      <c r="B18" s="27" t="s">
        <v>19</v>
      </c>
      <c r="C18" s="23">
        <v>901</v>
      </c>
      <c r="D18" s="24" t="s">
        <v>20</v>
      </c>
      <c r="E18" s="24" t="s">
        <v>17</v>
      </c>
      <c r="F18" s="24" t="s">
        <v>18</v>
      </c>
      <c r="G18" s="28">
        <f>G19+G22+G28+G30+G33</f>
        <v>53252.4</v>
      </c>
      <c r="H18" s="28">
        <f>H22+H30+H33+H28+H19</f>
        <v>68236.8</v>
      </c>
      <c r="I18" s="28">
        <f>I22+I30+I33+I28+I19</f>
        <v>56366.9</v>
      </c>
    </row>
    <row r="19" spans="1:9" ht="47.25">
      <c r="A19" s="19">
        <v>3</v>
      </c>
      <c r="B19" s="29" t="s">
        <v>21</v>
      </c>
      <c r="C19" s="23">
        <v>901</v>
      </c>
      <c r="D19" s="24" t="s">
        <v>22</v>
      </c>
      <c r="E19" s="24" t="s">
        <v>17</v>
      </c>
      <c r="F19" s="24" t="s">
        <v>18</v>
      </c>
      <c r="G19" s="28">
        <f>SUM(G20:G21)</f>
        <v>2340</v>
      </c>
      <c r="H19" s="28">
        <f>SUM(H20:H21)</f>
        <v>2361.3</v>
      </c>
      <c r="I19" s="28">
        <f>SUM(I20:I21)</f>
        <v>2382.8</v>
      </c>
    </row>
    <row r="20" spans="1:9" ht="36">
      <c r="A20" s="19">
        <v>4</v>
      </c>
      <c r="B20" s="30" t="s">
        <v>23</v>
      </c>
      <c r="C20" s="31">
        <v>901</v>
      </c>
      <c r="D20" s="32" t="s">
        <v>22</v>
      </c>
      <c r="E20" s="32" t="s">
        <v>24</v>
      </c>
      <c r="F20" s="32" t="s">
        <v>25</v>
      </c>
      <c r="G20" s="33">
        <v>2240</v>
      </c>
      <c r="H20" s="33">
        <v>2261.3</v>
      </c>
      <c r="I20" s="33">
        <v>2282.8</v>
      </c>
    </row>
    <row r="21" spans="1:9" ht="47.25">
      <c r="A21" s="26">
        <v>5</v>
      </c>
      <c r="B21" s="30" t="s">
        <v>26</v>
      </c>
      <c r="C21" s="31">
        <v>901</v>
      </c>
      <c r="D21" s="32" t="s">
        <v>22</v>
      </c>
      <c r="E21" s="32" t="s">
        <v>24</v>
      </c>
      <c r="F21" s="32" t="s">
        <v>27</v>
      </c>
      <c r="G21" s="33">
        <v>100</v>
      </c>
      <c r="H21" s="33">
        <v>100</v>
      </c>
      <c r="I21" s="33">
        <v>100</v>
      </c>
    </row>
    <row r="22" spans="1:9" ht="92.25">
      <c r="A22" s="19">
        <v>6</v>
      </c>
      <c r="B22" s="34" t="s">
        <v>28</v>
      </c>
      <c r="C22" s="23">
        <v>901</v>
      </c>
      <c r="D22" s="24" t="s">
        <v>29</v>
      </c>
      <c r="E22" s="24" t="s">
        <v>17</v>
      </c>
      <c r="F22" s="24" t="s">
        <v>18</v>
      </c>
      <c r="G22" s="28">
        <f aca="true" t="shared" si="0" ref="G22:G23">G23</f>
        <v>24927.8</v>
      </c>
      <c r="H22" s="28">
        <f aca="true" t="shared" si="1" ref="H22:H23">H23</f>
        <v>25749.5</v>
      </c>
      <c r="I22" s="28">
        <f aca="true" t="shared" si="2" ref="I22:I23">I23</f>
        <v>25919</v>
      </c>
    </row>
    <row r="23" spans="1:9" ht="36.75" customHeight="1">
      <c r="A23" s="26">
        <v>7</v>
      </c>
      <c r="B23" s="35" t="s">
        <v>30</v>
      </c>
      <c r="C23" s="23">
        <v>901</v>
      </c>
      <c r="D23" s="36" t="s">
        <v>29</v>
      </c>
      <c r="E23" s="37" t="s">
        <v>31</v>
      </c>
      <c r="F23" s="24" t="s">
        <v>18</v>
      </c>
      <c r="G23" s="28">
        <f t="shared" si="0"/>
        <v>24927.8</v>
      </c>
      <c r="H23" s="28">
        <f t="shared" si="1"/>
        <v>25749.5</v>
      </c>
      <c r="I23" s="28">
        <f t="shared" si="2"/>
        <v>25919</v>
      </c>
    </row>
    <row r="24" spans="1:9" ht="14.25">
      <c r="A24" s="19">
        <v>8</v>
      </c>
      <c r="B24" s="34" t="s">
        <v>32</v>
      </c>
      <c r="C24" s="23">
        <v>901</v>
      </c>
      <c r="D24" s="24" t="s">
        <v>29</v>
      </c>
      <c r="E24" s="24" t="s">
        <v>33</v>
      </c>
      <c r="F24" s="24" t="s">
        <v>18</v>
      </c>
      <c r="G24" s="28">
        <f>SUM(G25:G26)</f>
        <v>24927.8</v>
      </c>
      <c r="H24" s="28">
        <f>SUM(H25:H26)</f>
        <v>25749.5</v>
      </c>
      <c r="I24" s="28">
        <f>SUM(I25:I26)</f>
        <v>25919</v>
      </c>
    </row>
    <row r="25" spans="1:9" ht="36">
      <c r="A25" s="19">
        <v>9</v>
      </c>
      <c r="B25" s="30" t="s">
        <v>23</v>
      </c>
      <c r="C25" s="31">
        <v>901</v>
      </c>
      <c r="D25" s="32" t="s">
        <v>34</v>
      </c>
      <c r="E25" s="32" t="s">
        <v>33</v>
      </c>
      <c r="F25" s="31">
        <v>120</v>
      </c>
      <c r="G25" s="33">
        <v>24649.8</v>
      </c>
      <c r="H25" s="33">
        <v>25471.5</v>
      </c>
      <c r="I25" s="33">
        <v>25641</v>
      </c>
    </row>
    <row r="26" spans="1:9" ht="47.25">
      <c r="A26" s="38">
        <v>10</v>
      </c>
      <c r="B26" s="39" t="s">
        <v>26</v>
      </c>
      <c r="C26" s="40">
        <v>901</v>
      </c>
      <c r="D26" s="41" t="s">
        <v>34</v>
      </c>
      <c r="E26" s="41" t="s">
        <v>33</v>
      </c>
      <c r="F26" s="40">
        <v>240</v>
      </c>
      <c r="G26" s="42">
        <v>278</v>
      </c>
      <c r="H26" s="42">
        <v>278</v>
      </c>
      <c r="I26" s="42">
        <v>278</v>
      </c>
    </row>
    <row r="27" spans="1:9" ht="14.25">
      <c r="A27" s="26"/>
      <c r="B27" s="34" t="s">
        <v>35</v>
      </c>
      <c r="C27" s="23">
        <v>901</v>
      </c>
      <c r="D27" s="24" t="s">
        <v>36</v>
      </c>
      <c r="E27" s="24" t="s">
        <v>17</v>
      </c>
      <c r="F27" s="24" t="s">
        <v>18</v>
      </c>
      <c r="G27" s="28">
        <f aca="true" t="shared" si="3" ref="G27:G28">G28</f>
        <v>30.8</v>
      </c>
      <c r="H27" s="28">
        <f aca="true" t="shared" si="4" ref="H27:H28">H28</f>
        <v>3.9</v>
      </c>
      <c r="I27" s="28">
        <f aca="true" t="shared" si="5" ref="I27:I28">I28</f>
        <v>3.4</v>
      </c>
    </row>
    <row r="28" spans="1:9" ht="103.5">
      <c r="A28" s="43">
        <v>12</v>
      </c>
      <c r="B28" s="44" t="s">
        <v>37</v>
      </c>
      <c r="C28" s="45">
        <v>901</v>
      </c>
      <c r="D28" s="46" t="s">
        <v>38</v>
      </c>
      <c r="E28" s="46" t="s">
        <v>39</v>
      </c>
      <c r="F28" s="46" t="s">
        <v>18</v>
      </c>
      <c r="G28" s="47">
        <f t="shared" si="3"/>
        <v>30.8</v>
      </c>
      <c r="H28" s="47">
        <f t="shared" si="4"/>
        <v>3.9</v>
      </c>
      <c r="I28" s="47">
        <f t="shared" si="5"/>
        <v>3.4</v>
      </c>
    </row>
    <row r="29" spans="1:9" ht="47.25">
      <c r="A29" s="19">
        <v>13</v>
      </c>
      <c r="B29" s="30" t="s">
        <v>26</v>
      </c>
      <c r="C29" s="31">
        <v>901</v>
      </c>
      <c r="D29" s="32" t="s">
        <v>38</v>
      </c>
      <c r="E29" s="32" t="s">
        <v>39</v>
      </c>
      <c r="F29" s="31">
        <v>240</v>
      </c>
      <c r="G29" s="33">
        <v>30.8</v>
      </c>
      <c r="H29" s="33">
        <v>3.9</v>
      </c>
      <c r="I29" s="33">
        <v>3.4</v>
      </c>
    </row>
    <row r="30" spans="1:9" ht="14.25">
      <c r="A30" s="19">
        <v>16</v>
      </c>
      <c r="B30" s="34" t="s">
        <v>40</v>
      </c>
      <c r="C30" s="23">
        <v>901</v>
      </c>
      <c r="D30" s="23" t="s">
        <v>41</v>
      </c>
      <c r="E30" s="24" t="s">
        <v>17</v>
      </c>
      <c r="F30" s="24" t="s">
        <v>18</v>
      </c>
      <c r="G30" s="28">
        <f aca="true" t="shared" si="6" ref="G30:G31">G31</f>
        <v>977.9</v>
      </c>
      <c r="H30" s="28">
        <f aca="true" t="shared" si="7" ref="H30:H31">H31</f>
        <v>14490.4</v>
      </c>
      <c r="I30" s="28">
        <f aca="true" t="shared" si="8" ref="I30:I31">I31</f>
        <v>1650.4</v>
      </c>
    </row>
    <row r="31" spans="1:9" ht="24.75">
      <c r="A31" s="26">
        <v>17</v>
      </c>
      <c r="B31" s="34" t="s">
        <v>42</v>
      </c>
      <c r="C31" s="23">
        <v>901</v>
      </c>
      <c r="D31" s="23" t="s">
        <v>41</v>
      </c>
      <c r="E31" s="24" t="s">
        <v>43</v>
      </c>
      <c r="F31" s="24" t="s">
        <v>18</v>
      </c>
      <c r="G31" s="28">
        <f t="shared" si="6"/>
        <v>977.9</v>
      </c>
      <c r="H31" s="28">
        <f t="shared" si="7"/>
        <v>14490.4</v>
      </c>
      <c r="I31" s="28">
        <f t="shared" si="8"/>
        <v>1650.4</v>
      </c>
    </row>
    <row r="32" spans="1:9" ht="14.25">
      <c r="A32" s="19">
        <v>18</v>
      </c>
      <c r="B32" s="30" t="s">
        <v>44</v>
      </c>
      <c r="C32" s="31">
        <v>901</v>
      </c>
      <c r="D32" s="31" t="s">
        <v>41</v>
      </c>
      <c r="E32" s="32" t="s">
        <v>43</v>
      </c>
      <c r="F32" s="32" t="s">
        <v>45</v>
      </c>
      <c r="G32" s="33">
        <v>977.9</v>
      </c>
      <c r="H32" s="33">
        <v>14490.4</v>
      </c>
      <c r="I32" s="33">
        <v>1650.4</v>
      </c>
    </row>
    <row r="33" spans="1:9" ht="24.75">
      <c r="A33" s="19">
        <v>19</v>
      </c>
      <c r="B33" s="34" t="s">
        <v>46</v>
      </c>
      <c r="C33" s="23">
        <v>901</v>
      </c>
      <c r="D33" s="23" t="s">
        <v>47</v>
      </c>
      <c r="E33" s="24" t="s">
        <v>17</v>
      </c>
      <c r="F33" s="24" t="s">
        <v>48</v>
      </c>
      <c r="G33" s="28">
        <f>G34+G43+G45+G47+G55+G57+G51</f>
        <v>24975.9</v>
      </c>
      <c r="H33" s="28">
        <f>H34+H43+H45+H47+H55+H57+H51</f>
        <v>25631.700000000004</v>
      </c>
      <c r="I33" s="28">
        <f>I34+I43+I45+I47+I55+I57+I51</f>
        <v>26411.3</v>
      </c>
    </row>
    <row r="34" spans="1:9" ht="58.5">
      <c r="A34" s="26">
        <v>20</v>
      </c>
      <c r="B34" s="34" t="s">
        <v>49</v>
      </c>
      <c r="C34" s="23">
        <v>901</v>
      </c>
      <c r="D34" s="23" t="s">
        <v>47</v>
      </c>
      <c r="E34" s="24" t="s">
        <v>50</v>
      </c>
      <c r="F34" s="24" t="s">
        <v>48</v>
      </c>
      <c r="G34" s="28">
        <f>G35+G37+G40</f>
        <v>1976.3999999999999</v>
      </c>
      <c r="H34" s="28">
        <f>H35+H37+H40</f>
        <v>1784.8999999999999</v>
      </c>
      <c r="I34" s="28">
        <f>I35+I37+I40</f>
        <v>1793.6999999999998</v>
      </c>
    </row>
    <row r="35" spans="1:9" ht="36">
      <c r="A35" s="19">
        <v>21</v>
      </c>
      <c r="B35" s="34" t="s">
        <v>51</v>
      </c>
      <c r="C35" s="23">
        <v>901</v>
      </c>
      <c r="D35" s="23" t="s">
        <v>47</v>
      </c>
      <c r="E35" s="24" t="s">
        <v>52</v>
      </c>
      <c r="F35" s="24" t="s">
        <v>48</v>
      </c>
      <c r="G35" s="28">
        <f>SUM(G36:G36)</f>
        <v>1601.6</v>
      </c>
      <c r="H35" s="28">
        <f>SUM(H36:H36)</f>
        <v>1401.6</v>
      </c>
      <c r="I35" s="28">
        <f>SUM(I36:I36)</f>
        <v>1401.6</v>
      </c>
    </row>
    <row r="36" spans="1:9" ht="58.5">
      <c r="A36" s="26">
        <v>22</v>
      </c>
      <c r="B36" s="30" t="s">
        <v>53</v>
      </c>
      <c r="C36" s="31">
        <v>901</v>
      </c>
      <c r="D36" s="31" t="s">
        <v>47</v>
      </c>
      <c r="E36" s="32" t="s">
        <v>54</v>
      </c>
      <c r="F36" s="32" t="s">
        <v>27</v>
      </c>
      <c r="G36" s="33">
        <v>1601.6</v>
      </c>
      <c r="H36" s="33">
        <v>1401.6</v>
      </c>
      <c r="I36" s="33">
        <v>1401.6</v>
      </c>
    </row>
    <row r="37" spans="1:9" ht="24.75">
      <c r="A37" s="19">
        <v>23</v>
      </c>
      <c r="B37" s="34" t="s">
        <v>55</v>
      </c>
      <c r="C37" s="23">
        <v>901</v>
      </c>
      <c r="D37" s="23" t="s">
        <v>47</v>
      </c>
      <c r="E37" s="24" t="s">
        <v>56</v>
      </c>
      <c r="F37" s="24" t="s">
        <v>18</v>
      </c>
      <c r="G37" s="28">
        <f>SUM(G38:G39)</f>
        <v>211.79999999999998</v>
      </c>
      <c r="H37" s="28">
        <f>SUM(H38:H39)</f>
        <v>220.3</v>
      </c>
      <c r="I37" s="28">
        <f>SUM(I38:I39)</f>
        <v>229.1</v>
      </c>
    </row>
    <row r="38" spans="1:9" ht="47.25">
      <c r="A38" s="19">
        <v>24</v>
      </c>
      <c r="B38" s="30" t="s">
        <v>26</v>
      </c>
      <c r="C38" s="31">
        <v>901</v>
      </c>
      <c r="D38" s="31" t="s">
        <v>47</v>
      </c>
      <c r="E38" s="32" t="s">
        <v>57</v>
      </c>
      <c r="F38" s="32" t="s">
        <v>27</v>
      </c>
      <c r="G38" s="33">
        <v>195.6</v>
      </c>
      <c r="H38" s="33">
        <v>203.4</v>
      </c>
      <c r="I38" s="33">
        <v>211.6</v>
      </c>
    </row>
    <row r="39" spans="1:9" ht="24.75">
      <c r="A39" s="19">
        <v>26</v>
      </c>
      <c r="B39" s="30" t="s">
        <v>58</v>
      </c>
      <c r="C39" s="31">
        <v>901</v>
      </c>
      <c r="D39" s="31" t="s">
        <v>47</v>
      </c>
      <c r="E39" s="32" t="s">
        <v>59</v>
      </c>
      <c r="F39" s="32" t="s">
        <v>60</v>
      </c>
      <c r="G39" s="33">
        <v>16.2</v>
      </c>
      <c r="H39" s="33">
        <v>16.9</v>
      </c>
      <c r="I39" s="33">
        <v>17.5</v>
      </c>
    </row>
    <row r="40" spans="1:9" ht="58.5">
      <c r="A40" s="19">
        <v>28</v>
      </c>
      <c r="B40" s="34" t="s">
        <v>61</v>
      </c>
      <c r="C40" s="23">
        <v>901</v>
      </c>
      <c r="D40" s="23" t="s">
        <v>62</v>
      </c>
      <c r="E40" s="24" t="s">
        <v>63</v>
      </c>
      <c r="F40" s="24" t="s">
        <v>18</v>
      </c>
      <c r="G40" s="28">
        <f>SUM(G41:G42)</f>
        <v>163</v>
      </c>
      <c r="H40" s="28">
        <f>SUM(H41:H42)</f>
        <v>163</v>
      </c>
      <c r="I40" s="28">
        <f>SUM(I41:I42)</f>
        <v>163</v>
      </c>
    </row>
    <row r="41" spans="1:9" ht="36">
      <c r="A41" s="19">
        <v>29</v>
      </c>
      <c r="B41" s="30" t="s">
        <v>23</v>
      </c>
      <c r="C41" s="31">
        <v>901</v>
      </c>
      <c r="D41" s="31" t="s">
        <v>47</v>
      </c>
      <c r="E41" s="32" t="s">
        <v>64</v>
      </c>
      <c r="F41" s="32" t="s">
        <v>25</v>
      </c>
      <c r="G41" s="33">
        <f>12+41.9-15</f>
        <v>38.9</v>
      </c>
      <c r="H41" s="33">
        <v>38.9</v>
      </c>
      <c r="I41" s="33">
        <v>38.9</v>
      </c>
    </row>
    <row r="42" spans="1:9" ht="47.25">
      <c r="A42" s="26">
        <v>30</v>
      </c>
      <c r="B42" s="30" t="s">
        <v>26</v>
      </c>
      <c r="C42" s="31">
        <v>901</v>
      </c>
      <c r="D42" s="31" t="s">
        <v>47</v>
      </c>
      <c r="E42" s="32" t="s">
        <v>64</v>
      </c>
      <c r="F42" s="32" t="s">
        <v>27</v>
      </c>
      <c r="G42" s="33">
        <f>32.5+76.6+15</f>
        <v>124.1</v>
      </c>
      <c r="H42" s="33">
        <v>124.1</v>
      </c>
      <c r="I42" s="33">
        <v>124.1</v>
      </c>
    </row>
    <row r="43" spans="1:9" ht="24.75">
      <c r="A43" s="19">
        <v>31</v>
      </c>
      <c r="B43" s="34" t="s">
        <v>65</v>
      </c>
      <c r="C43" s="23">
        <v>901</v>
      </c>
      <c r="D43" s="23" t="s">
        <v>62</v>
      </c>
      <c r="E43" s="24" t="s">
        <v>66</v>
      </c>
      <c r="F43" s="24" t="s">
        <v>18</v>
      </c>
      <c r="G43" s="28">
        <f>G44</f>
        <v>300</v>
      </c>
      <c r="H43" s="28">
        <f>H44</f>
        <v>500</v>
      </c>
      <c r="I43" s="28">
        <f>I44</f>
        <v>500</v>
      </c>
    </row>
    <row r="44" spans="1:9" ht="36">
      <c r="A44" s="26">
        <v>32</v>
      </c>
      <c r="B44" s="30" t="s">
        <v>67</v>
      </c>
      <c r="C44" s="31">
        <v>901</v>
      </c>
      <c r="D44" s="31" t="s">
        <v>62</v>
      </c>
      <c r="E44" s="32" t="s">
        <v>66</v>
      </c>
      <c r="F44" s="32" t="s">
        <v>68</v>
      </c>
      <c r="G44" s="33">
        <v>300</v>
      </c>
      <c r="H44" s="33">
        <v>500</v>
      </c>
      <c r="I44" s="33">
        <v>500</v>
      </c>
    </row>
    <row r="45" spans="1:9" ht="24.75">
      <c r="A45" s="19">
        <v>33</v>
      </c>
      <c r="B45" s="34" t="s">
        <v>65</v>
      </c>
      <c r="C45" s="23">
        <v>901</v>
      </c>
      <c r="D45" s="23" t="s">
        <v>62</v>
      </c>
      <c r="E45" s="24" t="s">
        <v>69</v>
      </c>
      <c r="F45" s="24" t="s">
        <v>18</v>
      </c>
      <c r="G45" s="28">
        <f>G46</f>
        <v>50</v>
      </c>
      <c r="H45" s="28">
        <f>H46</f>
        <v>50</v>
      </c>
      <c r="I45" s="28">
        <f>I46</f>
        <v>50</v>
      </c>
    </row>
    <row r="46" spans="1:9" ht="24.75">
      <c r="A46" s="19">
        <v>34</v>
      </c>
      <c r="B46" s="30" t="s">
        <v>70</v>
      </c>
      <c r="C46" s="31">
        <v>901</v>
      </c>
      <c r="D46" s="31" t="s">
        <v>62</v>
      </c>
      <c r="E46" s="32" t="s">
        <v>69</v>
      </c>
      <c r="F46" s="32" t="s">
        <v>71</v>
      </c>
      <c r="G46" s="33">
        <v>50</v>
      </c>
      <c r="H46" s="33">
        <v>50</v>
      </c>
      <c r="I46" s="33">
        <v>50</v>
      </c>
    </row>
    <row r="47" spans="1:9" ht="24.75">
      <c r="A47" s="26">
        <v>35</v>
      </c>
      <c r="B47" s="34" t="s">
        <v>72</v>
      </c>
      <c r="C47" s="23">
        <v>901</v>
      </c>
      <c r="D47" s="23" t="s">
        <v>62</v>
      </c>
      <c r="E47" s="24" t="s">
        <v>17</v>
      </c>
      <c r="F47" s="24" t="s">
        <v>18</v>
      </c>
      <c r="G47" s="25">
        <f>SUM(G48:G50)</f>
        <v>17895.6</v>
      </c>
      <c r="H47" s="25">
        <f>SUM(H48:H50)</f>
        <v>18488</v>
      </c>
      <c r="I47" s="25">
        <f>SUM(I48:I50)</f>
        <v>19207.6</v>
      </c>
    </row>
    <row r="48" spans="1:9" ht="24.75">
      <c r="A48" s="19">
        <v>36</v>
      </c>
      <c r="B48" s="30" t="s">
        <v>73</v>
      </c>
      <c r="C48" s="31">
        <v>901</v>
      </c>
      <c r="D48" s="31" t="s">
        <v>62</v>
      </c>
      <c r="E48" s="32" t="s">
        <v>74</v>
      </c>
      <c r="F48" s="32" t="s">
        <v>75</v>
      </c>
      <c r="G48" s="48">
        <v>9739</v>
      </c>
      <c r="H48" s="48">
        <v>10126.6</v>
      </c>
      <c r="I48" s="48">
        <v>10529.5</v>
      </c>
    </row>
    <row r="49" spans="1:9" ht="47.25">
      <c r="A49" s="26">
        <v>37</v>
      </c>
      <c r="B49" s="30" t="s">
        <v>26</v>
      </c>
      <c r="C49" s="31">
        <v>901</v>
      </c>
      <c r="D49" s="31" t="s">
        <v>62</v>
      </c>
      <c r="E49" s="32" t="s">
        <v>74</v>
      </c>
      <c r="F49" s="32" t="s">
        <v>27</v>
      </c>
      <c r="G49" s="48">
        <v>8076.6</v>
      </c>
      <c r="H49" s="48">
        <v>8278.2</v>
      </c>
      <c r="I49" s="48">
        <v>8591.6</v>
      </c>
    </row>
    <row r="50" spans="1:9" ht="24.75">
      <c r="A50" s="19">
        <v>38</v>
      </c>
      <c r="B50" s="30" t="s">
        <v>70</v>
      </c>
      <c r="C50" s="31">
        <v>901</v>
      </c>
      <c r="D50" s="31" t="s">
        <v>62</v>
      </c>
      <c r="E50" s="32" t="s">
        <v>74</v>
      </c>
      <c r="F50" s="32" t="s">
        <v>71</v>
      </c>
      <c r="G50" s="48">
        <v>80</v>
      </c>
      <c r="H50" s="48">
        <v>83.2</v>
      </c>
      <c r="I50" s="48">
        <v>86.5</v>
      </c>
    </row>
    <row r="51" spans="1:9" ht="24.75">
      <c r="A51" s="19">
        <v>39</v>
      </c>
      <c r="B51" s="34" t="s">
        <v>76</v>
      </c>
      <c r="C51" s="23">
        <v>901</v>
      </c>
      <c r="D51" s="23" t="s">
        <v>62</v>
      </c>
      <c r="E51" s="24" t="s">
        <v>17</v>
      </c>
      <c r="F51" s="24" t="s">
        <v>18</v>
      </c>
      <c r="G51" s="25">
        <f>SUM(G52:G54)</f>
        <v>4638.5</v>
      </c>
      <c r="H51" s="25">
        <f>SUM(H52:H54)</f>
        <v>4693.4</v>
      </c>
      <c r="I51" s="25">
        <f>SUM(I52:I54)</f>
        <v>4744.599999999999</v>
      </c>
    </row>
    <row r="52" spans="1:9" ht="24.75">
      <c r="A52" s="26">
        <v>40</v>
      </c>
      <c r="B52" s="30" t="s">
        <v>73</v>
      </c>
      <c r="C52" s="31">
        <v>901</v>
      </c>
      <c r="D52" s="31" t="s">
        <v>62</v>
      </c>
      <c r="E52" s="32" t="s">
        <v>77</v>
      </c>
      <c r="F52" s="32" t="s">
        <v>75</v>
      </c>
      <c r="G52" s="48">
        <v>3973.8</v>
      </c>
      <c r="H52" s="48">
        <v>4013.5</v>
      </c>
      <c r="I52" s="48">
        <v>4053.7</v>
      </c>
    </row>
    <row r="53" spans="1:9" ht="47.25">
      <c r="A53" s="19">
        <v>41</v>
      </c>
      <c r="B53" s="30" t="s">
        <v>26</v>
      </c>
      <c r="C53" s="31">
        <v>901</v>
      </c>
      <c r="D53" s="31" t="s">
        <v>62</v>
      </c>
      <c r="E53" s="32" t="s">
        <v>77</v>
      </c>
      <c r="F53" s="32" t="s">
        <v>27</v>
      </c>
      <c r="G53" s="48">
        <v>662</v>
      </c>
      <c r="H53" s="48">
        <v>677.1</v>
      </c>
      <c r="I53" s="48">
        <v>688</v>
      </c>
    </row>
    <row r="54" spans="1:9" ht="24.75">
      <c r="A54" s="26">
        <v>42</v>
      </c>
      <c r="B54" s="30" t="s">
        <v>70</v>
      </c>
      <c r="C54" s="31">
        <v>901</v>
      </c>
      <c r="D54" s="31" t="s">
        <v>62</v>
      </c>
      <c r="E54" s="32" t="s">
        <v>77</v>
      </c>
      <c r="F54" s="32" t="s">
        <v>71</v>
      </c>
      <c r="G54" s="48">
        <v>2.7</v>
      </c>
      <c r="H54" s="48">
        <v>2.8</v>
      </c>
      <c r="I54" s="48">
        <v>2.9</v>
      </c>
    </row>
    <row r="55" spans="1:9" ht="138" customHeight="1">
      <c r="A55" s="26">
        <v>47</v>
      </c>
      <c r="B55" s="34" t="s">
        <v>78</v>
      </c>
      <c r="C55" s="23">
        <v>901</v>
      </c>
      <c r="D55" s="23" t="s">
        <v>62</v>
      </c>
      <c r="E55" s="24" t="s">
        <v>79</v>
      </c>
      <c r="F55" s="24" t="s">
        <v>18</v>
      </c>
      <c r="G55" s="25">
        <f>G56</f>
        <v>0.2</v>
      </c>
      <c r="H55" s="25">
        <f>H56</f>
        <v>0.2</v>
      </c>
      <c r="I55" s="25">
        <f>I56</f>
        <v>0.2</v>
      </c>
    </row>
    <row r="56" spans="1:9" ht="47.25">
      <c r="A56" s="19">
        <v>48</v>
      </c>
      <c r="B56" s="30" t="s">
        <v>26</v>
      </c>
      <c r="C56" s="31">
        <v>901</v>
      </c>
      <c r="D56" s="31" t="s">
        <v>62</v>
      </c>
      <c r="E56" s="32" t="s">
        <v>79</v>
      </c>
      <c r="F56" s="32" t="s">
        <v>27</v>
      </c>
      <c r="G56" s="48">
        <v>0.2</v>
      </c>
      <c r="H56" s="48">
        <v>0.2</v>
      </c>
      <c r="I56" s="48">
        <v>0.2</v>
      </c>
    </row>
    <row r="57" spans="1:9" ht="69.75">
      <c r="A57" s="19">
        <v>49</v>
      </c>
      <c r="B57" s="34" t="s">
        <v>80</v>
      </c>
      <c r="C57" s="23">
        <v>901</v>
      </c>
      <c r="D57" s="23" t="s">
        <v>62</v>
      </c>
      <c r="E57" s="24" t="s">
        <v>81</v>
      </c>
      <c r="F57" s="24" t="s">
        <v>18</v>
      </c>
      <c r="G57" s="25">
        <f>SUM(G58:G58)</f>
        <v>115.2</v>
      </c>
      <c r="H57" s="25">
        <f>SUM(H58:H58)</f>
        <v>115.2</v>
      </c>
      <c r="I57" s="25">
        <f>SUM(I58:I58)</f>
        <v>115.2</v>
      </c>
    </row>
    <row r="58" spans="1:9" ht="36">
      <c r="A58" s="26">
        <v>50</v>
      </c>
      <c r="B58" s="30" t="s">
        <v>23</v>
      </c>
      <c r="C58" s="31">
        <v>901</v>
      </c>
      <c r="D58" s="31" t="s">
        <v>62</v>
      </c>
      <c r="E58" s="32" t="s">
        <v>81</v>
      </c>
      <c r="F58" s="32" t="s">
        <v>25</v>
      </c>
      <c r="G58" s="48">
        <v>115.2</v>
      </c>
      <c r="H58" s="48">
        <v>115.2</v>
      </c>
      <c r="I58" s="48">
        <v>115.2</v>
      </c>
    </row>
    <row r="59" spans="1:9" ht="16.5">
      <c r="A59" s="19">
        <v>54</v>
      </c>
      <c r="B59" s="27" t="s">
        <v>82</v>
      </c>
      <c r="C59" s="23">
        <v>901</v>
      </c>
      <c r="D59" s="23" t="s">
        <v>83</v>
      </c>
      <c r="E59" s="24" t="s">
        <v>17</v>
      </c>
      <c r="F59" s="37" t="s">
        <v>18</v>
      </c>
      <c r="G59" s="25">
        <f aca="true" t="shared" si="9" ref="G59:G60">G60</f>
        <v>302.8</v>
      </c>
      <c r="H59" s="25">
        <f aca="true" t="shared" si="10" ref="H59:H60">H60</f>
        <v>313.2</v>
      </c>
      <c r="I59" s="25">
        <f aca="true" t="shared" si="11" ref="I59:I60">I60</f>
        <v>323.9</v>
      </c>
    </row>
    <row r="60" spans="1:9" ht="24.75">
      <c r="A60" s="26">
        <v>55</v>
      </c>
      <c r="B60" s="34" t="s">
        <v>84</v>
      </c>
      <c r="C60" s="23">
        <v>901</v>
      </c>
      <c r="D60" s="23" t="s">
        <v>85</v>
      </c>
      <c r="E60" s="24" t="s">
        <v>17</v>
      </c>
      <c r="F60" s="23" t="s">
        <v>48</v>
      </c>
      <c r="G60" s="25">
        <f t="shared" si="9"/>
        <v>302.8</v>
      </c>
      <c r="H60" s="25">
        <f t="shared" si="10"/>
        <v>313.2</v>
      </c>
      <c r="I60" s="25">
        <f t="shared" si="11"/>
        <v>323.9</v>
      </c>
    </row>
    <row r="61" spans="1:9" ht="92.25">
      <c r="A61" s="19">
        <v>56</v>
      </c>
      <c r="B61" s="34" t="s">
        <v>86</v>
      </c>
      <c r="C61" s="23">
        <v>901</v>
      </c>
      <c r="D61" s="23" t="s">
        <v>87</v>
      </c>
      <c r="E61" s="24" t="s">
        <v>88</v>
      </c>
      <c r="F61" s="37" t="s">
        <v>18</v>
      </c>
      <c r="G61" s="25">
        <f>SUM(G62:G62)</f>
        <v>302.8</v>
      </c>
      <c r="H61" s="25">
        <f>SUM(H62:H62)</f>
        <v>313.2</v>
      </c>
      <c r="I61" s="25">
        <f>SUM(I62:I62)</f>
        <v>323.9</v>
      </c>
    </row>
    <row r="62" spans="1:9" ht="36">
      <c r="A62" s="26">
        <v>57</v>
      </c>
      <c r="B62" s="30" t="s">
        <v>23</v>
      </c>
      <c r="C62" s="31">
        <v>901</v>
      </c>
      <c r="D62" s="31" t="s">
        <v>87</v>
      </c>
      <c r="E62" s="32" t="s">
        <v>88</v>
      </c>
      <c r="F62" s="31">
        <v>120</v>
      </c>
      <c r="G62" s="48">
        <v>302.8</v>
      </c>
      <c r="H62" s="48">
        <v>313.2</v>
      </c>
      <c r="I62" s="48">
        <v>323.9</v>
      </c>
    </row>
    <row r="63" spans="1:9" ht="53.25">
      <c r="A63" s="19">
        <v>58</v>
      </c>
      <c r="B63" s="27" t="s">
        <v>89</v>
      </c>
      <c r="C63" s="23">
        <v>901</v>
      </c>
      <c r="D63" s="23" t="s">
        <v>90</v>
      </c>
      <c r="E63" s="24" t="s">
        <v>17</v>
      </c>
      <c r="F63" s="23" t="s">
        <v>48</v>
      </c>
      <c r="G63" s="25">
        <f>G64+G71+G73</f>
        <v>6448.660000000001</v>
      </c>
      <c r="H63" s="25">
        <f>H64+H71+H73</f>
        <v>6679.4</v>
      </c>
      <c r="I63" s="25">
        <f>I64+I71+I73</f>
        <v>6943.5</v>
      </c>
    </row>
    <row r="64" spans="1:9" ht="24.75">
      <c r="A64" s="19">
        <v>59</v>
      </c>
      <c r="B64" s="34" t="s">
        <v>91</v>
      </c>
      <c r="C64" s="23">
        <v>901</v>
      </c>
      <c r="D64" s="23" t="s">
        <v>92</v>
      </c>
      <c r="E64" s="24" t="s">
        <v>93</v>
      </c>
      <c r="F64" s="37" t="s">
        <v>48</v>
      </c>
      <c r="G64" s="25">
        <f>G65+G67</f>
        <v>6403.360000000001</v>
      </c>
      <c r="H64" s="25">
        <f>H65+H67</f>
        <v>6634.099999999999</v>
      </c>
      <c r="I64" s="25">
        <f>I65+I67</f>
        <v>6898.2</v>
      </c>
    </row>
    <row r="65" spans="1:9" ht="24.75">
      <c r="A65" s="26">
        <v>60</v>
      </c>
      <c r="B65" s="34" t="s">
        <v>94</v>
      </c>
      <c r="C65" s="23">
        <v>901</v>
      </c>
      <c r="D65" s="23" t="s">
        <v>95</v>
      </c>
      <c r="E65" s="24" t="s">
        <v>96</v>
      </c>
      <c r="F65" s="37" t="s">
        <v>18</v>
      </c>
      <c r="G65" s="25">
        <f>SUM(G66:G66)</f>
        <v>80.16</v>
      </c>
      <c r="H65" s="25">
        <f>SUM(H66:H66)</f>
        <v>83.4</v>
      </c>
      <c r="I65" s="25">
        <f>SUM(I66:I66)</f>
        <v>86.7</v>
      </c>
    </row>
    <row r="66" spans="1:9" ht="47.25">
      <c r="A66" s="19">
        <v>61</v>
      </c>
      <c r="B66" s="30" t="s">
        <v>26</v>
      </c>
      <c r="C66" s="31">
        <v>901</v>
      </c>
      <c r="D66" s="31" t="s">
        <v>95</v>
      </c>
      <c r="E66" s="32" t="s">
        <v>97</v>
      </c>
      <c r="F66" s="49" t="s">
        <v>27</v>
      </c>
      <c r="G66" s="48">
        <v>80.16</v>
      </c>
      <c r="H66" s="48">
        <v>83.4</v>
      </c>
      <c r="I66" s="48">
        <v>86.7</v>
      </c>
    </row>
    <row r="67" spans="1:9" ht="47.25">
      <c r="A67" s="26">
        <v>62</v>
      </c>
      <c r="B67" s="34" t="s">
        <v>98</v>
      </c>
      <c r="C67" s="23">
        <v>901</v>
      </c>
      <c r="D67" s="23" t="s">
        <v>92</v>
      </c>
      <c r="E67" s="24" t="s">
        <v>99</v>
      </c>
      <c r="F67" s="24" t="s">
        <v>18</v>
      </c>
      <c r="G67" s="25">
        <f>SUM(G68:G70)</f>
        <v>6323.200000000001</v>
      </c>
      <c r="H67" s="25">
        <f>SUM(H68:H70)</f>
        <v>6550.7</v>
      </c>
      <c r="I67" s="25">
        <f>SUM(I68:I70)</f>
        <v>6811.5</v>
      </c>
    </row>
    <row r="68" spans="1:9" ht="24.75">
      <c r="A68" s="19">
        <v>63</v>
      </c>
      <c r="B68" s="30" t="s">
        <v>73</v>
      </c>
      <c r="C68" s="31">
        <v>901</v>
      </c>
      <c r="D68" s="31" t="s">
        <v>92</v>
      </c>
      <c r="E68" s="32" t="s">
        <v>100</v>
      </c>
      <c r="F68" s="49" t="s">
        <v>75</v>
      </c>
      <c r="G68" s="48">
        <v>5354.1</v>
      </c>
      <c r="H68" s="48">
        <v>5568.2</v>
      </c>
      <c r="I68" s="48">
        <v>5790.7</v>
      </c>
    </row>
    <row r="69" spans="1:9" ht="47.25">
      <c r="A69" s="19">
        <v>64</v>
      </c>
      <c r="B69" s="30" t="s">
        <v>26</v>
      </c>
      <c r="C69" s="31">
        <v>901</v>
      </c>
      <c r="D69" s="31" t="s">
        <v>92</v>
      </c>
      <c r="E69" s="32" t="s">
        <v>100</v>
      </c>
      <c r="F69" s="49" t="s">
        <v>27</v>
      </c>
      <c r="G69" s="48">
        <v>944.1</v>
      </c>
      <c r="H69" s="48">
        <v>957.5</v>
      </c>
      <c r="I69" s="48">
        <v>995.8</v>
      </c>
    </row>
    <row r="70" spans="1:9" ht="47.25">
      <c r="A70" s="26">
        <v>65</v>
      </c>
      <c r="B70" s="30" t="s">
        <v>26</v>
      </c>
      <c r="C70" s="31">
        <v>901</v>
      </c>
      <c r="D70" s="31" t="s">
        <v>92</v>
      </c>
      <c r="E70" s="32" t="s">
        <v>101</v>
      </c>
      <c r="F70" s="49" t="s">
        <v>27</v>
      </c>
      <c r="G70" s="48">
        <v>25</v>
      </c>
      <c r="H70" s="48">
        <v>25</v>
      </c>
      <c r="I70" s="48">
        <v>25</v>
      </c>
    </row>
    <row r="71" spans="1:9" ht="24.75">
      <c r="A71" s="19">
        <v>66</v>
      </c>
      <c r="B71" s="34" t="s">
        <v>102</v>
      </c>
      <c r="C71" s="23">
        <v>901</v>
      </c>
      <c r="D71" s="23" t="s">
        <v>103</v>
      </c>
      <c r="E71" s="24" t="s">
        <v>104</v>
      </c>
      <c r="F71" s="24" t="s">
        <v>18</v>
      </c>
      <c r="G71" s="25">
        <f>SUM(G72:G72)</f>
        <v>5</v>
      </c>
      <c r="H71" s="25">
        <f>SUM(H72:H72)</f>
        <v>5</v>
      </c>
      <c r="I71" s="25">
        <f>SUM(I72:I72)</f>
        <v>5</v>
      </c>
    </row>
    <row r="72" spans="1:9" ht="47.25">
      <c r="A72" s="26">
        <v>67</v>
      </c>
      <c r="B72" s="30" t="s">
        <v>26</v>
      </c>
      <c r="C72" s="31">
        <v>901</v>
      </c>
      <c r="D72" s="50" t="s">
        <v>103</v>
      </c>
      <c r="E72" s="49" t="s">
        <v>105</v>
      </c>
      <c r="F72" s="49" t="s">
        <v>27</v>
      </c>
      <c r="G72" s="33">
        <v>5</v>
      </c>
      <c r="H72" s="33">
        <v>5</v>
      </c>
      <c r="I72" s="33">
        <v>5</v>
      </c>
    </row>
    <row r="73" spans="1:9" ht="47.25">
      <c r="A73" s="19">
        <v>68</v>
      </c>
      <c r="B73" s="34" t="s">
        <v>106</v>
      </c>
      <c r="C73" s="23">
        <v>901</v>
      </c>
      <c r="D73" s="23" t="s">
        <v>107</v>
      </c>
      <c r="E73" s="24" t="s">
        <v>17</v>
      </c>
      <c r="F73" s="24" t="s">
        <v>18</v>
      </c>
      <c r="G73" s="28">
        <f>G74+G76+G78</f>
        <v>40.3</v>
      </c>
      <c r="H73" s="28">
        <f>H74+H76+H78</f>
        <v>40.3</v>
      </c>
      <c r="I73" s="28">
        <f>I74+I76+I78</f>
        <v>40.3</v>
      </c>
    </row>
    <row r="74" spans="1:9" ht="41.25" customHeight="1">
      <c r="A74" s="19">
        <v>69</v>
      </c>
      <c r="B74" s="34" t="s">
        <v>108</v>
      </c>
      <c r="C74" s="23">
        <v>901</v>
      </c>
      <c r="D74" s="23" t="s">
        <v>107</v>
      </c>
      <c r="E74" s="24" t="s">
        <v>109</v>
      </c>
      <c r="F74" s="24" t="s">
        <v>18</v>
      </c>
      <c r="G74" s="25">
        <f>SUM(G75)</f>
        <v>24</v>
      </c>
      <c r="H74" s="25">
        <f>SUM(H75)</f>
        <v>24</v>
      </c>
      <c r="I74" s="25">
        <f>SUM(I75)</f>
        <v>24</v>
      </c>
    </row>
    <row r="75" spans="1:9" ht="47.25">
      <c r="A75" s="26">
        <v>70</v>
      </c>
      <c r="B75" s="30" t="s">
        <v>26</v>
      </c>
      <c r="C75" s="31">
        <v>901</v>
      </c>
      <c r="D75" s="49" t="s">
        <v>107</v>
      </c>
      <c r="E75" s="32" t="s">
        <v>110</v>
      </c>
      <c r="F75" s="49" t="s">
        <v>27</v>
      </c>
      <c r="G75" s="48">
        <v>24</v>
      </c>
      <c r="H75" s="48">
        <v>24</v>
      </c>
      <c r="I75" s="48">
        <v>24</v>
      </c>
    </row>
    <row r="76" spans="1:9" ht="36">
      <c r="A76" s="19">
        <v>71</v>
      </c>
      <c r="B76" s="34" t="s">
        <v>111</v>
      </c>
      <c r="C76" s="23">
        <v>901</v>
      </c>
      <c r="D76" s="23" t="s">
        <v>107</v>
      </c>
      <c r="E76" s="24" t="s">
        <v>112</v>
      </c>
      <c r="F76" s="24" t="s">
        <v>18</v>
      </c>
      <c r="G76" s="25">
        <f>SUM(G77)</f>
        <v>5</v>
      </c>
      <c r="H76" s="25">
        <f>SUM(H77)</f>
        <v>5</v>
      </c>
      <c r="I76" s="25">
        <f>SUM(I77)</f>
        <v>5</v>
      </c>
    </row>
    <row r="77" spans="1:9" ht="47.25">
      <c r="A77" s="26">
        <v>72</v>
      </c>
      <c r="B77" s="30" t="s">
        <v>26</v>
      </c>
      <c r="C77" s="31">
        <v>901</v>
      </c>
      <c r="D77" s="49" t="s">
        <v>107</v>
      </c>
      <c r="E77" s="32" t="s">
        <v>113</v>
      </c>
      <c r="F77" s="49" t="s">
        <v>27</v>
      </c>
      <c r="G77" s="48">
        <v>5</v>
      </c>
      <c r="H77" s="48">
        <v>5</v>
      </c>
      <c r="I77" s="48">
        <v>5</v>
      </c>
    </row>
    <row r="78" spans="1:9" ht="47.25">
      <c r="A78" s="19">
        <v>73</v>
      </c>
      <c r="B78" s="34" t="s">
        <v>114</v>
      </c>
      <c r="C78" s="23">
        <v>901</v>
      </c>
      <c r="D78" s="23" t="s">
        <v>107</v>
      </c>
      <c r="E78" s="24" t="s">
        <v>115</v>
      </c>
      <c r="F78" s="24" t="s">
        <v>18</v>
      </c>
      <c r="G78" s="25">
        <f>SUM(G79)</f>
        <v>11.3</v>
      </c>
      <c r="H78" s="25">
        <f>SUM(H79)</f>
        <v>11.3</v>
      </c>
      <c r="I78" s="25">
        <f>SUM(I79)</f>
        <v>11.3</v>
      </c>
    </row>
    <row r="79" spans="1:9" ht="47.25">
      <c r="A79" s="19">
        <v>74</v>
      </c>
      <c r="B79" s="30" t="s">
        <v>26</v>
      </c>
      <c r="C79" s="31">
        <v>901</v>
      </c>
      <c r="D79" s="49" t="s">
        <v>107</v>
      </c>
      <c r="E79" s="32" t="s">
        <v>116</v>
      </c>
      <c r="F79" s="49" t="s">
        <v>27</v>
      </c>
      <c r="G79" s="48">
        <v>11.3</v>
      </c>
      <c r="H79" s="48">
        <v>11.3</v>
      </c>
      <c r="I79" s="48">
        <v>11.3</v>
      </c>
    </row>
    <row r="80" spans="1:9" ht="27.75">
      <c r="A80" s="26">
        <v>75</v>
      </c>
      <c r="B80" s="27" t="s">
        <v>117</v>
      </c>
      <c r="C80" s="23">
        <v>901</v>
      </c>
      <c r="D80" s="23" t="s">
        <v>118</v>
      </c>
      <c r="E80" s="24" t="s">
        <v>17</v>
      </c>
      <c r="F80" s="24" t="s">
        <v>18</v>
      </c>
      <c r="G80" s="25">
        <f>G85+G90+G81+G93</f>
        <v>8200.8</v>
      </c>
      <c r="H80" s="25">
        <f>H85+H90+H81+H93</f>
        <v>7886</v>
      </c>
      <c r="I80" s="25">
        <f>I85+I90+I81+I93</f>
        <v>7895.299999999999</v>
      </c>
    </row>
    <row r="81" spans="1:9" ht="24.75">
      <c r="A81" s="19">
        <v>76</v>
      </c>
      <c r="B81" s="34" t="s">
        <v>119</v>
      </c>
      <c r="C81" s="23">
        <v>901</v>
      </c>
      <c r="D81" s="23" t="s">
        <v>120</v>
      </c>
      <c r="E81" s="24" t="s">
        <v>17</v>
      </c>
      <c r="F81" s="24" t="s">
        <v>18</v>
      </c>
      <c r="G81" s="25">
        <f>SUM(G84:G84)</f>
        <v>229.3</v>
      </c>
      <c r="H81" s="25">
        <f>SUM(H84:H84)</f>
        <v>238.6</v>
      </c>
      <c r="I81" s="25">
        <f>SUM(I84:I84)</f>
        <v>247.9</v>
      </c>
    </row>
    <row r="82" spans="1:9" ht="24.75">
      <c r="A82" s="26">
        <v>77</v>
      </c>
      <c r="B82" s="34" t="s">
        <v>121</v>
      </c>
      <c r="C82" s="23">
        <v>901</v>
      </c>
      <c r="D82" s="23" t="s">
        <v>120</v>
      </c>
      <c r="E82" s="24" t="s">
        <v>122</v>
      </c>
      <c r="F82" s="24" t="s">
        <v>18</v>
      </c>
      <c r="G82" s="25">
        <f>G84</f>
        <v>229.3</v>
      </c>
      <c r="H82" s="25">
        <f>H84</f>
        <v>238.6</v>
      </c>
      <c r="I82" s="25">
        <f>I84</f>
        <v>247.9</v>
      </c>
    </row>
    <row r="83" spans="1:9" ht="36">
      <c r="A83" s="19">
        <v>78</v>
      </c>
      <c r="B83" s="34" t="s">
        <v>123</v>
      </c>
      <c r="C83" s="23">
        <v>901</v>
      </c>
      <c r="D83" s="23" t="s">
        <v>120</v>
      </c>
      <c r="E83" s="24" t="s">
        <v>124</v>
      </c>
      <c r="F83" s="24" t="s">
        <v>18</v>
      </c>
      <c r="G83" s="25">
        <f>SUM(G84:G84)</f>
        <v>229.3</v>
      </c>
      <c r="H83" s="25">
        <f>SUM(H84:H84)</f>
        <v>238.6</v>
      </c>
      <c r="I83" s="25">
        <f>SUM(I84:I84)</f>
        <v>247.9</v>
      </c>
    </row>
    <row r="84" spans="1:9" ht="58.5">
      <c r="A84" s="19">
        <v>79</v>
      </c>
      <c r="B84" s="30" t="s">
        <v>125</v>
      </c>
      <c r="C84" s="31">
        <v>901</v>
      </c>
      <c r="D84" s="31" t="s">
        <v>120</v>
      </c>
      <c r="E84" s="32" t="s">
        <v>126</v>
      </c>
      <c r="F84" s="32" t="s">
        <v>27</v>
      </c>
      <c r="G84" s="48">
        <v>229.3</v>
      </c>
      <c r="H84" s="48">
        <v>238.6</v>
      </c>
      <c r="I84" s="48">
        <v>247.9</v>
      </c>
    </row>
    <row r="85" spans="1:9" ht="14.25">
      <c r="A85" s="26">
        <v>80</v>
      </c>
      <c r="B85" s="34" t="s">
        <v>127</v>
      </c>
      <c r="C85" s="23">
        <v>901</v>
      </c>
      <c r="D85" s="23" t="s">
        <v>128</v>
      </c>
      <c r="E85" s="24" t="s">
        <v>17</v>
      </c>
      <c r="F85" s="24" t="s">
        <v>18</v>
      </c>
      <c r="G85" s="25">
        <f aca="true" t="shared" si="12" ref="G85:G87">G86</f>
        <v>63</v>
      </c>
      <c r="H85" s="25">
        <f aca="true" t="shared" si="13" ref="H85:H87">H86</f>
        <v>63</v>
      </c>
      <c r="I85" s="25">
        <f aca="true" t="shared" si="14" ref="I85:I87">I86</f>
        <v>63</v>
      </c>
    </row>
    <row r="86" spans="1:9" ht="24.75">
      <c r="A86" s="19">
        <v>81</v>
      </c>
      <c r="B86" s="34" t="s">
        <v>129</v>
      </c>
      <c r="C86" s="23">
        <v>901</v>
      </c>
      <c r="D86" s="23" t="s">
        <v>128</v>
      </c>
      <c r="E86" s="24" t="s">
        <v>93</v>
      </c>
      <c r="F86" s="24" t="s">
        <v>18</v>
      </c>
      <c r="G86" s="25">
        <f t="shared" si="12"/>
        <v>63</v>
      </c>
      <c r="H86" s="25">
        <f t="shared" si="13"/>
        <v>63</v>
      </c>
      <c r="I86" s="25">
        <f t="shared" si="14"/>
        <v>63</v>
      </c>
    </row>
    <row r="87" spans="1:9" ht="47.25">
      <c r="A87" s="26">
        <v>82</v>
      </c>
      <c r="B87" s="34" t="s">
        <v>98</v>
      </c>
      <c r="C87" s="23">
        <v>901</v>
      </c>
      <c r="D87" s="23" t="s">
        <v>128</v>
      </c>
      <c r="E87" s="24" t="s">
        <v>99</v>
      </c>
      <c r="F87" s="24" t="s">
        <v>18</v>
      </c>
      <c r="G87" s="25">
        <f t="shared" si="12"/>
        <v>63</v>
      </c>
      <c r="H87" s="25">
        <f t="shared" si="13"/>
        <v>63</v>
      </c>
      <c r="I87" s="25">
        <f t="shared" si="14"/>
        <v>63</v>
      </c>
    </row>
    <row r="88" spans="1:9" ht="47.25">
      <c r="A88" s="19">
        <v>83</v>
      </c>
      <c r="B88" s="30" t="s">
        <v>26</v>
      </c>
      <c r="C88" s="31">
        <v>901</v>
      </c>
      <c r="D88" s="31" t="s">
        <v>128</v>
      </c>
      <c r="E88" s="32" t="s">
        <v>130</v>
      </c>
      <c r="F88" s="32" t="s">
        <v>27</v>
      </c>
      <c r="G88" s="48">
        <v>63</v>
      </c>
      <c r="H88" s="48">
        <v>63</v>
      </c>
      <c r="I88" s="48">
        <v>63</v>
      </c>
    </row>
    <row r="89" spans="1:9" ht="14.25">
      <c r="A89" s="19"/>
      <c r="B89" s="34" t="s">
        <v>131</v>
      </c>
      <c r="C89" s="23">
        <v>901</v>
      </c>
      <c r="D89" s="23" t="s">
        <v>132</v>
      </c>
      <c r="E89" s="24" t="s">
        <v>17</v>
      </c>
      <c r="F89" s="24" t="s">
        <v>18</v>
      </c>
      <c r="G89" s="25">
        <f aca="true" t="shared" si="15" ref="G89:G90">G90</f>
        <v>7808.5</v>
      </c>
      <c r="H89" s="25">
        <f aca="true" t="shared" si="16" ref="H89:H90">H90</f>
        <v>7484.4</v>
      </c>
      <c r="I89" s="25">
        <f aca="true" t="shared" si="17" ref="I89:I90">I90</f>
        <v>7484.4</v>
      </c>
    </row>
    <row r="90" spans="1:9" ht="36">
      <c r="A90" s="19">
        <v>84</v>
      </c>
      <c r="B90" s="34" t="s">
        <v>133</v>
      </c>
      <c r="C90" s="23">
        <v>901</v>
      </c>
      <c r="D90" s="23" t="s">
        <v>132</v>
      </c>
      <c r="E90" s="24" t="s">
        <v>122</v>
      </c>
      <c r="F90" s="37" t="s">
        <v>18</v>
      </c>
      <c r="G90" s="25">
        <f t="shared" si="15"/>
        <v>7808.5</v>
      </c>
      <c r="H90" s="25">
        <f t="shared" si="16"/>
        <v>7484.4</v>
      </c>
      <c r="I90" s="25">
        <f t="shared" si="17"/>
        <v>7484.4</v>
      </c>
    </row>
    <row r="91" spans="1:9" ht="24.75">
      <c r="A91" s="26">
        <v>85</v>
      </c>
      <c r="B91" s="51" t="s">
        <v>134</v>
      </c>
      <c r="C91" s="23">
        <v>901</v>
      </c>
      <c r="D91" s="23" t="s">
        <v>132</v>
      </c>
      <c r="E91" s="24" t="s">
        <v>135</v>
      </c>
      <c r="F91" s="37" t="s">
        <v>18</v>
      </c>
      <c r="G91" s="25">
        <f>SUM(G92:G92)</f>
        <v>7808.5</v>
      </c>
      <c r="H91" s="25">
        <f>SUM(H92:H92)</f>
        <v>7484.4</v>
      </c>
      <c r="I91" s="25">
        <f>SUM(I92:I92)</f>
        <v>7484.4</v>
      </c>
    </row>
    <row r="92" spans="1:9" ht="47.25">
      <c r="A92" s="19">
        <v>86</v>
      </c>
      <c r="B92" s="30" t="s">
        <v>136</v>
      </c>
      <c r="C92" s="31">
        <v>901</v>
      </c>
      <c r="D92" s="31" t="s">
        <v>132</v>
      </c>
      <c r="E92" s="32" t="s">
        <v>137</v>
      </c>
      <c r="F92" s="49" t="s">
        <v>27</v>
      </c>
      <c r="G92" s="48">
        <v>7808.5</v>
      </c>
      <c r="H92" s="48">
        <v>7484.4</v>
      </c>
      <c r="I92" s="48">
        <v>7484.4</v>
      </c>
    </row>
    <row r="93" spans="1:9" ht="58.5">
      <c r="A93" s="19">
        <v>88</v>
      </c>
      <c r="B93" s="34" t="s">
        <v>138</v>
      </c>
      <c r="C93" s="23">
        <v>901</v>
      </c>
      <c r="D93" s="23" t="s">
        <v>139</v>
      </c>
      <c r="E93" s="24" t="s">
        <v>50</v>
      </c>
      <c r="F93" s="37" t="s">
        <v>18</v>
      </c>
      <c r="G93" s="25">
        <f>G94+G96</f>
        <v>100</v>
      </c>
      <c r="H93" s="25">
        <f>H94+H96</f>
        <v>100</v>
      </c>
      <c r="I93" s="25">
        <f>I94+I96</f>
        <v>100</v>
      </c>
    </row>
    <row r="94" spans="1:9" ht="36">
      <c r="A94" s="19">
        <v>89</v>
      </c>
      <c r="B94" s="34" t="s">
        <v>140</v>
      </c>
      <c r="C94" s="23">
        <v>901</v>
      </c>
      <c r="D94" s="23" t="s">
        <v>139</v>
      </c>
      <c r="E94" s="24" t="s">
        <v>141</v>
      </c>
      <c r="F94" s="37" t="s">
        <v>18</v>
      </c>
      <c r="G94" s="25">
        <f>SUM(G95:G95)</f>
        <v>100</v>
      </c>
      <c r="H94" s="25">
        <f>SUM(H95:H95)</f>
        <v>100</v>
      </c>
      <c r="I94" s="25">
        <f>SUM(I95:I95)</f>
        <v>100</v>
      </c>
    </row>
    <row r="95" spans="1:9" ht="47.25">
      <c r="A95" s="26">
        <v>90</v>
      </c>
      <c r="B95" s="30" t="s">
        <v>136</v>
      </c>
      <c r="C95" s="31">
        <v>901</v>
      </c>
      <c r="D95" s="31" t="s">
        <v>139</v>
      </c>
      <c r="E95" s="32" t="s">
        <v>142</v>
      </c>
      <c r="F95" s="49" t="s">
        <v>27</v>
      </c>
      <c r="G95" s="48">
        <v>100</v>
      </c>
      <c r="H95" s="48">
        <v>100</v>
      </c>
      <c r="I95" s="48">
        <v>100</v>
      </c>
    </row>
    <row r="96" spans="1:9" ht="36">
      <c r="A96" s="26">
        <v>92</v>
      </c>
      <c r="B96" s="34" t="s">
        <v>51</v>
      </c>
      <c r="C96" s="23">
        <v>901</v>
      </c>
      <c r="D96" s="23" t="s">
        <v>139</v>
      </c>
      <c r="E96" s="24" t="s">
        <v>54</v>
      </c>
      <c r="F96" s="37" t="s">
        <v>18</v>
      </c>
      <c r="G96" s="25">
        <f>G97</f>
        <v>0</v>
      </c>
      <c r="H96" s="25">
        <f>H97</f>
        <v>0</v>
      </c>
      <c r="I96" s="25">
        <f>I97</f>
        <v>0</v>
      </c>
    </row>
    <row r="97" spans="1:9" ht="47.25">
      <c r="A97" s="19">
        <v>93</v>
      </c>
      <c r="B97" s="30" t="s">
        <v>136</v>
      </c>
      <c r="C97" s="31">
        <v>901</v>
      </c>
      <c r="D97" s="31" t="s">
        <v>139</v>
      </c>
      <c r="E97" s="32" t="s">
        <v>54</v>
      </c>
      <c r="F97" s="49" t="s">
        <v>27</v>
      </c>
      <c r="G97" s="48">
        <v>0</v>
      </c>
      <c r="H97" s="48">
        <v>0</v>
      </c>
      <c r="I97" s="48">
        <v>0</v>
      </c>
    </row>
    <row r="98" spans="1:9" ht="27.75">
      <c r="A98" s="19">
        <v>94</v>
      </c>
      <c r="B98" s="27" t="s">
        <v>143</v>
      </c>
      <c r="C98" s="23">
        <v>901</v>
      </c>
      <c r="D98" s="23" t="s">
        <v>144</v>
      </c>
      <c r="E98" s="24" t="s">
        <v>17</v>
      </c>
      <c r="F98" s="37" t="s">
        <v>18</v>
      </c>
      <c r="G98" s="25">
        <f>G99+G103+G109+G113</f>
        <v>29133.300000000003</v>
      </c>
      <c r="H98" s="25">
        <f>H99+H103+H109+H113</f>
        <v>24139.7</v>
      </c>
      <c r="I98" s="25">
        <f>I99+I103+I109+I113</f>
        <v>24542.6</v>
      </c>
    </row>
    <row r="99" spans="1:9" ht="36">
      <c r="A99" s="26">
        <v>95</v>
      </c>
      <c r="B99" s="34" t="s">
        <v>133</v>
      </c>
      <c r="C99" s="23">
        <v>901</v>
      </c>
      <c r="D99" s="23" t="s">
        <v>145</v>
      </c>
      <c r="E99" s="24" t="s">
        <v>122</v>
      </c>
      <c r="F99" s="24" t="s">
        <v>18</v>
      </c>
      <c r="G99" s="25">
        <f>G100</f>
        <v>14428.7</v>
      </c>
      <c r="H99" s="25">
        <f>H100</f>
        <v>9964.1</v>
      </c>
      <c r="I99" s="25">
        <f>I100</f>
        <v>10073.1</v>
      </c>
    </row>
    <row r="100" spans="1:9" ht="47.25">
      <c r="A100" s="19">
        <v>96</v>
      </c>
      <c r="B100" s="34" t="s">
        <v>146</v>
      </c>
      <c r="C100" s="23">
        <v>901</v>
      </c>
      <c r="D100" s="23" t="s">
        <v>147</v>
      </c>
      <c r="E100" s="24" t="s">
        <v>148</v>
      </c>
      <c r="F100" s="24" t="s">
        <v>18</v>
      </c>
      <c r="G100" s="25">
        <f>SUM(G101:G102)</f>
        <v>14428.7</v>
      </c>
      <c r="H100" s="25">
        <f>SUM(H101:H102)</f>
        <v>9964.1</v>
      </c>
      <c r="I100" s="25">
        <f>SUM(I101:I102)</f>
        <v>10073.1</v>
      </c>
    </row>
    <row r="101" spans="1:9" ht="69.75">
      <c r="A101" s="26">
        <v>97</v>
      </c>
      <c r="B101" s="30" t="s">
        <v>149</v>
      </c>
      <c r="C101" s="31">
        <v>901</v>
      </c>
      <c r="D101" s="31" t="s">
        <v>147</v>
      </c>
      <c r="E101" s="32" t="s">
        <v>150</v>
      </c>
      <c r="F101" s="32" t="s">
        <v>27</v>
      </c>
      <c r="G101" s="48">
        <v>9313.1</v>
      </c>
      <c r="H101" s="48">
        <v>9685.7</v>
      </c>
      <c r="I101" s="48">
        <v>10073.1</v>
      </c>
    </row>
    <row r="102" spans="1:9" ht="58.5">
      <c r="A102" s="19">
        <v>98</v>
      </c>
      <c r="B102" s="30" t="s">
        <v>151</v>
      </c>
      <c r="C102" s="31">
        <v>901</v>
      </c>
      <c r="D102" s="31" t="s">
        <v>147</v>
      </c>
      <c r="E102" s="32" t="s">
        <v>152</v>
      </c>
      <c r="F102" s="32" t="s">
        <v>27</v>
      </c>
      <c r="G102" s="48">
        <v>5115.6</v>
      </c>
      <c r="H102" s="48">
        <v>278.4</v>
      </c>
      <c r="I102" s="48">
        <v>0</v>
      </c>
    </row>
    <row r="103" spans="1:9" ht="36">
      <c r="A103" s="19">
        <v>99</v>
      </c>
      <c r="B103" s="34" t="s">
        <v>133</v>
      </c>
      <c r="C103" s="23">
        <v>901</v>
      </c>
      <c r="D103" s="23" t="s">
        <v>153</v>
      </c>
      <c r="E103" s="24" t="s">
        <v>122</v>
      </c>
      <c r="F103" s="24" t="s">
        <v>18</v>
      </c>
      <c r="G103" s="25">
        <f>G104</f>
        <v>4036</v>
      </c>
      <c r="H103" s="25">
        <f>H104</f>
        <v>3796</v>
      </c>
      <c r="I103" s="25">
        <f>I104</f>
        <v>3796</v>
      </c>
    </row>
    <row r="104" spans="1:9" ht="36">
      <c r="A104" s="26">
        <v>100</v>
      </c>
      <c r="B104" s="34" t="s">
        <v>154</v>
      </c>
      <c r="C104" s="23">
        <v>901</v>
      </c>
      <c r="D104" s="23" t="s">
        <v>153</v>
      </c>
      <c r="E104" s="24" t="s">
        <v>155</v>
      </c>
      <c r="F104" s="24" t="s">
        <v>18</v>
      </c>
      <c r="G104" s="25">
        <f>SUM(G105:G108)</f>
        <v>4036</v>
      </c>
      <c r="H104" s="25">
        <f>SUM(H105:H108)</f>
        <v>3796</v>
      </c>
      <c r="I104" s="25">
        <f>SUM(I105:I108)</f>
        <v>3796</v>
      </c>
    </row>
    <row r="105" spans="1:9" ht="47.25">
      <c r="A105" s="19">
        <v>101</v>
      </c>
      <c r="B105" s="30" t="s">
        <v>136</v>
      </c>
      <c r="C105" s="31">
        <v>901</v>
      </c>
      <c r="D105" s="31" t="s">
        <v>153</v>
      </c>
      <c r="E105" s="32" t="s">
        <v>156</v>
      </c>
      <c r="F105" s="32" t="s">
        <v>27</v>
      </c>
      <c r="G105" s="48">
        <v>310</v>
      </c>
      <c r="H105" s="48">
        <v>70</v>
      </c>
      <c r="I105" s="48">
        <v>70</v>
      </c>
    </row>
    <row r="106" spans="1:9" ht="36">
      <c r="A106" s="26">
        <v>102</v>
      </c>
      <c r="B106" s="39" t="s">
        <v>157</v>
      </c>
      <c r="C106" s="31">
        <v>901</v>
      </c>
      <c r="D106" s="31" t="s">
        <v>153</v>
      </c>
      <c r="E106" s="32" t="s">
        <v>156</v>
      </c>
      <c r="F106" s="32" t="s">
        <v>158</v>
      </c>
      <c r="G106" s="48">
        <v>0</v>
      </c>
      <c r="H106" s="48">
        <v>0</v>
      </c>
      <c r="I106" s="48">
        <v>0</v>
      </c>
    </row>
    <row r="107" spans="1:9" ht="14.25">
      <c r="A107" s="52">
        <v>103</v>
      </c>
      <c r="B107" s="53" t="s">
        <v>159</v>
      </c>
      <c r="C107" s="54">
        <v>901</v>
      </c>
      <c r="D107" s="31" t="s">
        <v>153</v>
      </c>
      <c r="E107" s="32" t="s">
        <v>160</v>
      </c>
      <c r="F107" s="32" t="s">
        <v>161</v>
      </c>
      <c r="G107" s="48">
        <v>0</v>
      </c>
      <c r="H107" s="48">
        <v>0</v>
      </c>
      <c r="I107" s="48">
        <v>0</v>
      </c>
    </row>
    <row r="108" spans="1:9" ht="14.25">
      <c r="A108" s="55">
        <v>105</v>
      </c>
      <c r="B108" s="53" t="s">
        <v>159</v>
      </c>
      <c r="C108" s="54">
        <v>901</v>
      </c>
      <c r="D108" s="31" t="s">
        <v>153</v>
      </c>
      <c r="E108" s="32" t="s">
        <v>162</v>
      </c>
      <c r="F108" s="32" t="s">
        <v>161</v>
      </c>
      <c r="G108" s="48">
        <v>3726</v>
      </c>
      <c r="H108" s="48">
        <v>3726</v>
      </c>
      <c r="I108" s="48">
        <v>3726</v>
      </c>
    </row>
    <row r="109" spans="1:9" ht="36">
      <c r="A109" s="19">
        <v>107</v>
      </c>
      <c r="B109" s="56" t="s">
        <v>133</v>
      </c>
      <c r="C109" s="23">
        <v>901</v>
      </c>
      <c r="D109" s="23" t="s">
        <v>163</v>
      </c>
      <c r="E109" s="24" t="s">
        <v>122</v>
      </c>
      <c r="F109" s="37" t="s">
        <v>18</v>
      </c>
      <c r="G109" s="25">
        <f>G110</f>
        <v>9621.1</v>
      </c>
      <c r="H109" s="25">
        <f>H110</f>
        <v>9331.6</v>
      </c>
      <c r="I109" s="25">
        <f>I110</f>
        <v>9624.9</v>
      </c>
    </row>
    <row r="110" spans="1:9" ht="36" customHeight="1">
      <c r="A110" s="26">
        <v>108</v>
      </c>
      <c r="B110" s="34" t="s">
        <v>123</v>
      </c>
      <c r="C110" s="23">
        <v>901</v>
      </c>
      <c r="D110" s="23" t="s">
        <v>163</v>
      </c>
      <c r="E110" s="24" t="s">
        <v>124</v>
      </c>
      <c r="F110" s="37" t="s">
        <v>18</v>
      </c>
      <c r="G110" s="25">
        <f>SUM(G111:G112)</f>
        <v>9621.1</v>
      </c>
      <c r="H110" s="25">
        <f>SUM(H111:H112)</f>
        <v>9331.6</v>
      </c>
      <c r="I110" s="25">
        <f>SUM(I111:I112)</f>
        <v>9624.9</v>
      </c>
    </row>
    <row r="111" spans="1:9" ht="47.25">
      <c r="A111" s="19">
        <v>109</v>
      </c>
      <c r="B111" s="30" t="s">
        <v>136</v>
      </c>
      <c r="C111" s="31">
        <v>901</v>
      </c>
      <c r="D111" s="31" t="s">
        <v>163</v>
      </c>
      <c r="E111" s="32" t="s">
        <v>164</v>
      </c>
      <c r="F111" s="49" t="s">
        <v>27</v>
      </c>
      <c r="G111" s="48">
        <v>9586.1</v>
      </c>
      <c r="H111" s="48">
        <v>9331.6</v>
      </c>
      <c r="I111" s="48">
        <v>9624.9</v>
      </c>
    </row>
    <row r="112" spans="1:9" ht="24.75">
      <c r="A112" s="26">
        <v>111</v>
      </c>
      <c r="B112" s="30" t="s">
        <v>165</v>
      </c>
      <c r="C112" s="31">
        <v>901</v>
      </c>
      <c r="D112" s="31" t="s">
        <v>163</v>
      </c>
      <c r="E112" s="32" t="s">
        <v>164</v>
      </c>
      <c r="F112" s="49" t="s">
        <v>166</v>
      </c>
      <c r="G112" s="48">
        <v>35</v>
      </c>
      <c r="H112" s="48">
        <v>0</v>
      </c>
      <c r="I112" s="48">
        <v>0</v>
      </c>
    </row>
    <row r="113" spans="1:9" ht="36">
      <c r="A113" s="19">
        <v>113</v>
      </c>
      <c r="B113" s="35" t="s">
        <v>167</v>
      </c>
      <c r="C113" s="23">
        <v>901</v>
      </c>
      <c r="D113" s="23" t="s">
        <v>168</v>
      </c>
      <c r="E113" s="24" t="s">
        <v>17</v>
      </c>
      <c r="F113" s="37" t="s">
        <v>18</v>
      </c>
      <c r="G113" s="25">
        <f>SUM(G114:G115)</f>
        <v>1047.5</v>
      </c>
      <c r="H113" s="25">
        <f>SUM(H114:H115)</f>
        <v>1048</v>
      </c>
      <c r="I113" s="25">
        <f>SUM(I114:I115)</f>
        <v>1048.6</v>
      </c>
    </row>
    <row r="114" spans="1:9" ht="114.75">
      <c r="A114" s="26"/>
      <c r="B114" s="30" t="s">
        <v>169</v>
      </c>
      <c r="C114" s="31">
        <v>901</v>
      </c>
      <c r="D114" s="31" t="s">
        <v>168</v>
      </c>
      <c r="E114" s="32" t="s">
        <v>170</v>
      </c>
      <c r="F114" s="49" t="s">
        <v>68</v>
      </c>
      <c r="G114" s="48">
        <v>1032</v>
      </c>
      <c r="H114" s="48">
        <v>1032</v>
      </c>
      <c r="I114" s="48">
        <v>1032</v>
      </c>
    </row>
    <row r="115" spans="1:9" ht="114.75">
      <c r="A115" s="19">
        <v>115</v>
      </c>
      <c r="B115" s="57" t="s">
        <v>171</v>
      </c>
      <c r="C115" s="31">
        <v>901</v>
      </c>
      <c r="D115" s="32" t="s">
        <v>172</v>
      </c>
      <c r="E115" s="32" t="s">
        <v>173</v>
      </c>
      <c r="F115" s="49" t="s">
        <v>174</v>
      </c>
      <c r="G115" s="48">
        <v>15.5</v>
      </c>
      <c r="H115" s="48">
        <v>16</v>
      </c>
      <c r="I115" s="48">
        <v>16.6</v>
      </c>
    </row>
    <row r="116" spans="1:10" ht="16.5">
      <c r="A116" s="19">
        <v>116</v>
      </c>
      <c r="B116" s="27" t="s">
        <v>175</v>
      </c>
      <c r="C116" s="23">
        <v>901</v>
      </c>
      <c r="D116" s="36" t="s">
        <v>176</v>
      </c>
      <c r="E116" s="36" t="s">
        <v>17</v>
      </c>
      <c r="F116" s="37" t="s">
        <v>18</v>
      </c>
      <c r="G116" s="28">
        <f>G118+G124+G151+G167+G142</f>
        <v>399864.5</v>
      </c>
      <c r="H116" s="28">
        <f>H118+H124+H151+H167+H142</f>
        <v>373579.69999999995</v>
      </c>
      <c r="I116" s="28">
        <f>I118+I124+I151+I167+I142</f>
        <v>374758.8</v>
      </c>
      <c r="J116" s="58"/>
    </row>
    <row r="117" spans="1:10" ht="47.25">
      <c r="A117" s="26">
        <v>117</v>
      </c>
      <c r="B117" s="34" t="s">
        <v>177</v>
      </c>
      <c r="C117" s="23">
        <v>901</v>
      </c>
      <c r="D117" s="36" t="s">
        <v>176</v>
      </c>
      <c r="E117" s="37" t="s">
        <v>178</v>
      </c>
      <c r="F117" s="37" t="s">
        <v>18</v>
      </c>
      <c r="G117" s="28">
        <f>G118+G124+G142</f>
        <v>391583.5</v>
      </c>
      <c r="H117" s="28">
        <f>H118+H124+H142</f>
        <v>365377.30000000005</v>
      </c>
      <c r="I117" s="28">
        <f>I118+I124+I142</f>
        <v>366542.6</v>
      </c>
      <c r="J117" s="58"/>
    </row>
    <row r="118" spans="1:9" ht="47.25">
      <c r="A118" s="19">
        <v>118</v>
      </c>
      <c r="B118" s="34" t="s">
        <v>179</v>
      </c>
      <c r="C118" s="23">
        <v>901</v>
      </c>
      <c r="D118" s="36" t="s">
        <v>180</v>
      </c>
      <c r="E118" s="37" t="s">
        <v>181</v>
      </c>
      <c r="F118" s="37" t="s">
        <v>18</v>
      </c>
      <c r="G118" s="28">
        <f>G119+G122</f>
        <v>143169.1</v>
      </c>
      <c r="H118" s="28">
        <f>H119+H122</f>
        <v>147706.3</v>
      </c>
      <c r="I118" s="28">
        <f>I119+I122</f>
        <v>150020.4</v>
      </c>
    </row>
    <row r="119" spans="1:9" ht="114" customHeight="1">
      <c r="A119" s="19">
        <v>119</v>
      </c>
      <c r="B119" s="59" t="s">
        <v>182</v>
      </c>
      <c r="C119" s="23">
        <v>901</v>
      </c>
      <c r="D119" s="37" t="s">
        <v>180</v>
      </c>
      <c r="E119" s="24" t="s">
        <v>183</v>
      </c>
      <c r="F119" s="24" t="s">
        <v>18</v>
      </c>
      <c r="G119" s="28">
        <f>SUM(G120:G121)</f>
        <v>102380</v>
      </c>
      <c r="H119" s="28">
        <f>SUM(H120:H121)</f>
        <v>105746</v>
      </c>
      <c r="I119" s="28">
        <f>SUM(I120:I121)</f>
        <v>107570</v>
      </c>
    </row>
    <row r="120" spans="1:9" ht="24.75">
      <c r="A120" s="26">
        <v>120</v>
      </c>
      <c r="B120" s="30" t="s">
        <v>184</v>
      </c>
      <c r="C120" s="31">
        <v>901</v>
      </c>
      <c r="D120" s="49" t="s">
        <v>180</v>
      </c>
      <c r="E120" s="32" t="s">
        <v>185</v>
      </c>
      <c r="F120" s="49" t="s">
        <v>60</v>
      </c>
      <c r="G120" s="33">
        <v>101459</v>
      </c>
      <c r="H120" s="33">
        <v>104825</v>
      </c>
      <c r="I120" s="33">
        <v>106649</v>
      </c>
    </row>
    <row r="121" spans="1:9" ht="24.75">
      <c r="A121" s="19">
        <v>121</v>
      </c>
      <c r="B121" s="30" t="s">
        <v>184</v>
      </c>
      <c r="C121" s="31">
        <v>901</v>
      </c>
      <c r="D121" s="49" t="s">
        <v>180</v>
      </c>
      <c r="E121" s="32" t="s">
        <v>186</v>
      </c>
      <c r="F121" s="49" t="s">
        <v>60</v>
      </c>
      <c r="G121" s="33">
        <v>921</v>
      </c>
      <c r="H121" s="33">
        <v>921</v>
      </c>
      <c r="I121" s="33">
        <v>921</v>
      </c>
    </row>
    <row r="122" spans="1:9" ht="36">
      <c r="A122" s="19">
        <v>122</v>
      </c>
      <c r="B122" s="34" t="s">
        <v>187</v>
      </c>
      <c r="C122" s="23">
        <v>901</v>
      </c>
      <c r="D122" s="36" t="s">
        <v>180</v>
      </c>
      <c r="E122" s="24" t="s">
        <v>188</v>
      </c>
      <c r="F122" s="37" t="s">
        <v>18</v>
      </c>
      <c r="G122" s="28">
        <f>SUM(G123:G123)</f>
        <v>40789.1</v>
      </c>
      <c r="H122" s="28">
        <f>SUM(H123:H123)</f>
        <v>41960.3</v>
      </c>
      <c r="I122" s="28">
        <f>SUM(I123:I123)</f>
        <v>42450.4</v>
      </c>
    </row>
    <row r="123" spans="1:9" ht="24.75">
      <c r="A123" s="26">
        <v>123</v>
      </c>
      <c r="B123" s="30" t="s">
        <v>184</v>
      </c>
      <c r="C123" s="31">
        <v>901</v>
      </c>
      <c r="D123" s="50" t="s">
        <v>180</v>
      </c>
      <c r="E123" s="49" t="s">
        <v>188</v>
      </c>
      <c r="F123" s="49" t="s">
        <v>60</v>
      </c>
      <c r="G123" s="33">
        <v>40789.1</v>
      </c>
      <c r="H123" s="33">
        <v>41960.3</v>
      </c>
      <c r="I123" s="33">
        <v>42450.4</v>
      </c>
    </row>
    <row r="124" spans="1:9" ht="14.25">
      <c r="A124" s="26">
        <v>129</v>
      </c>
      <c r="B124" s="60" t="s">
        <v>189</v>
      </c>
      <c r="C124" s="23">
        <v>901</v>
      </c>
      <c r="D124" s="36" t="s">
        <v>190</v>
      </c>
      <c r="E124" s="36" t="s">
        <v>17</v>
      </c>
      <c r="F124" s="37" t="s">
        <v>18</v>
      </c>
      <c r="G124" s="28">
        <f>G125</f>
        <v>178423.90000000002</v>
      </c>
      <c r="H124" s="28">
        <f>H125</f>
        <v>137155.1</v>
      </c>
      <c r="I124" s="28">
        <f>I125</f>
        <v>138817.1</v>
      </c>
    </row>
    <row r="125" spans="1:9" ht="47.25">
      <c r="A125" s="19">
        <v>130</v>
      </c>
      <c r="B125" s="34" t="s">
        <v>191</v>
      </c>
      <c r="C125" s="23">
        <v>901</v>
      </c>
      <c r="D125" s="36" t="s">
        <v>190</v>
      </c>
      <c r="E125" s="37" t="s">
        <v>192</v>
      </c>
      <c r="F125" s="37" t="s">
        <v>18</v>
      </c>
      <c r="G125" s="28">
        <f>G126+G130+G133+G128+G136+G138+G140</f>
        <v>178423.90000000002</v>
      </c>
      <c r="H125" s="28">
        <f>H126+H130+H133+H128+H136+H138+H140</f>
        <v>137155.1</v>
      </c>
      <c r="I125" s="28">
        <f>I126+I130+I133+I128+I136+I138+I140</f>
        <v>138817.1</v>
      </c>
    </row>
    <row r="126" spans="1:9" ht="36">
      <c r="A126" s="19">
        <v>131</v>
      </c>
      <c r="B126" s="34" t="s">
        <v>187</v>
      </c>
      <c r="C126" s="23">
        <v>901</v>
      </c>
      <c r="D126" s="36" t="s">
        <v>190</v>
      </c>
      <c r="E126" s="37" t="s">
        <v>192</v>
      </c>
      <c r="F126" s="37" t="s">
        <v>18</v>
      </c>
      <c r="G126" s="28">
        <f>SUM(G127:G127)</f>
        <v>66211.9</v>
      </c>
      <c r="H126" s="28">
        <f>SUM(H127:H127)</f>
        <v>21100</v>
      </c>
      <c r="I126" s="28">
        <f>SUM(I127:I127)</f>
        <v>21100</v>
      </c>
    </row>
    <row r="127" spans="1:9" ht="24.75">
      <c r="A127" s="26">
        <v>132</v>
      </c>
      <c r="B127" s="30" t="s">
        <v>184</v>
      </c>
      <c r="C127" s="31">
        <v>901</v>
      </c>
      <c r="D127" s="50" t="s">
        <v>190</v>
      </c>
      <c r="E127" s="49" t="s">
        <v>193</v>
      </c>
      <c r="F127" s="49" t="s">
        <v>60</v>
      </c>
      <c r="G127" s="33">
        <v>66211.9</v>
      </c>
      <c r="H127" s="33">
        <v>21100</v>
      </c>
      <c r="I127" s="33">
        <v>21100</v>
      </c>
    </row>
    <row r="128" spans="1:9" ht="36">
      <c r="A128" s="19">
        <v>133</v>
      </c>
      <c r="B128" s="34" t="s">
        <v>194</v>
      </c>
      <c r="C128" s="23">
        <v>901</v>
      </c>
      <c r="D128" s="36" t="s">
        <v>190</v>
      </c>
      <c r="E128" s="37" t="s">
        <v>195</v>
      </c>
      <c r="F128" s="37" t="s">
        <v>18</v>
      </c>
      <c r="G128" s="28">
        <f>G129</f>
        <v>2803.2</v>
      </c>
      <c r="H128" s="28">
        <f>H129</f>
        <v>2803.2</v>
      </c>
      <c r="I128" s="28">
        <f>I129</f>
        <v>2803.2</v>
      </c>
    </row>
    <row r="129" spans="1:9" ht="24.75">
      <c r="A129" s="19">
        <v>134</v>
      </c>
      <c r="B129" s="30" t="s">
        <v>184</v>
      </c>
      <c r="C129" s="31">
        <v>901</v>
      </c>
      <c r="D129" s="50" t="s">
        <v>190</v>
      </c>
      <c r="E129" s="49" t="s">
        <v>195</v>
      </c>
      <c r="F129" s="49" t="s">
        <v>60</v>
      </c>
      <c r="G129" s="33">
        <v>2803.2</v>
      </c>
      <c r="H129" s="33">
        <v>2803.2</v>
      </c>
      <c r="I129" s="33">
        <v>2803.2</v>
      </c>
    </row>
    <row r="130" spans="1:9" ht="58.5">
      <c r="A130" s="26">
        <v>135</v>
      </c>
      <c r="B130" s="34" t="s">
        <v>196</v>
      </c>
      <c r="C130" s="23">
        <v>901</v>
      </c>
      <c r="D130" s="36" t="s">
        <v>190</v>
      </c>
      <c r="E130" s="24" t="s">
        <v>192</v>
      </c>
      <c r="F130" s="24" t="s">
        <v>18</v>
      </c>
      <c r="G130" s="28">
        <f>SUM(G131:G132)</f>
        <v>10008.8</v>
      </c>
      <c r="H130" s="28">
        <f>SUM(H131:H132)</f>
        <v>10409.9</v>
      </c>
      <c r="I130" s="28">
        <f>SUM(I131:I132)</f>
        <v>10449.9</v>
      </c>
    </row>
    <row r="131" spans="1:9" ht="24.75">
      <c r="A131" s="19">
        <v>136</v>
      </c>
      <c r="B131" s="30" t="s">
        <v>184</v>
      </c>
      <c r="C131" s="31">
        <v>901</v>
      </c>
      <c r="D131" s="50" t="s">
        <v>190</v>
      </c>
      <c r="E131" s="32" t="s">
        <v>197</v>
      </c>
      <c r="F131" s="32" t="s">
        <v>60</v>
      </c>
      <c r="G131" s="33">
        <v>9051.8</v>
      </c>
      <c r="H131" s="33">
        <v>9413.9</v>
      </c>
      <c r="I131" s="33">
        <v>9413.9</v>
      </c>
    </row>
    <row r="132" spans="1:9" ht="24.75">
      <c r="A132" s="19">
        <v>137</v>
      </c>
      <c r="B132" s="30" t="s">
        <v>184</v>
      </c>
      <c r="C132" s="31">
        <v>901</v>
      </c>
      <c r="D132" s="50" t="s">
        <v>190</v>
      </c>
      <c r="E132" s="32" t="s">
        <v>198</v>
      </c>
      <c r="F132" s="32" t="s">
        <v>60</v>
      </c>
      <c r="G132" s="33">
        <v>957</v>
      </c>
      <c r="H132" s="33">
        <v>996</v>
      </c>
      <c r="I132" s="33">
        <v>1036</v>
      </c>
    </row>
    <row r="133" spans="1:9" ht="170.25">
      <c r="A133" s="26">
        <v>138</v>
      </c>
      <c r="B133" s="59" t="s">
        <v>199</v>
      </c>
      <c r="C133" s="23">
        <v>901</v>
      </c>
      <c r="D133" s="37" t="s">
        <v>200</v>
      </c>
      <c r="E133" s="24" t="s">
        <v>201</v>
      </c>
      <c r="F133" s="24" t="s">
        <v>18</v>
      </c>
      <c r="G133" s="28">
        <f>SUM(G134:G135)</f>
        <v>99400</v>
      </c>
      <c r="H133" s="28">
        <f>SUM(H134:H135)</f>
        <v>102842</v>
      </c>
      <c r="I133" s="28">
        <f>SUM(I134:I135)</f>
        <v>104464</v>
      </c>
    </row>
    <row r="134" spans="1:9" ht="24.75">
      <c r="A134" s="19">
        <v>139</v>
      </c>
      <c r="B134" s="30" t="s">
        <v>184</v>
      </c>
      <c r="C134" s="50">
        <v>901</v>
      </c>
      <c r="D134" s="31" t="s">
        <v>190</v>
      </c>
      <c r="E134" s="32" t="s">
        <v>202</v>
      </c>
      <c r="F134" s="32" t="s">
        <v>60</v>
      </c>
      <c r="G134" s="33">
        <v>96151</v>
      </c>
      <c r="H134" s="33">
        <v>99593</v>
      </c>
      <c r="I134" s="33">
        <v>101215</v>
      </c>
    </row>
    <row r="135" spans="1:9" ht="24.75">
      <c r="A135" s="19">
        <v>140</v>
      </c>
      <c r="B135" s="30" t="s">
        <v>184</v>
      </c>
      <c r="C135" s="50">
        <v>901</v>
      </c>
      <c r="D135" s="31" t="s">
        <v>190</v>
      </c>
      <c r="E135" s="32" t="s">
        <v>203</v>
      </c>
      <c r="F135" s="32" t="s">
        <v>60</v>
      </c>
      <c r="G135" s="33">
        <v>3249</v>
      </c>
      <c r="H135" s="33">
        <v>3249</v>
      </c>
      <c r="I135" s="33">
        <v>3249</v>
      </c>
    </row>
    <row r="136" spans="1:9" ht="81">
      <c r="A136" s="26">
        <v>141</v>
      </c>
      <c r="B136" s="34" t="s">
        <v>204</v>
      </c>
      <c r="C136" s="36">
        <v>901</v>
      </c>
      <c r="D136" s="23" t="s">
        <v>190</v>
      </c>
      <c r="E136" s="24" t="s">
        <v>205</v>
      </c>
      <c r="F136" s="24" t="s">
        <v>18</v>
      </c>
      <c r="G136" s="28">
        <f>G137</f>
        <v>0</v>
      </c>
      <c r="H136" s="28">
        <f>H137</f>
        <v>0</v>
      </c>
      <c r="I136" s="28">
        <f>I137</f>
        <v>0</v>
      </c>
    </row>
    <row r="137" spans="1:9" ht="24.75">
      <c r="A137" s="19">
        <v>142</v>
      </c>
      <c r="B137" s="30" t="s">
        <v>184</v>
      </c>
      <c r="C137" s="50">
        <v>901</v>
      </c>
      <c r="D137" s="31" t="s">
        <v>190</v>
      </c>
      <c r="E137" s="32" t="s">
        <v>205</v>
      </c>
      <c r="F137" s="32" t="s">
        <v>60</v>
      </c>
      <c r="G137" s="33"/>
      <c r="H137" s="33"/>
      <c r="I137" s="33"/>
    </row>
    <row r="138" spans="1:9" ht="92.25">
      <c r="A138" s="19">
        <v>143</v>
      </c>
      <c r="B138" s="34" t="s">
        <v>206</v>
      </c>
      <c r="C138" s="36">
        <v>901</v>
      </c>
      <c r="D138" s="23" t="s">
        <v>190</v>
      </c>
      <c r="E138" s="24" t="s">
        <v>207</v>
      </c>
      <c r="F138" s="24" t="s">
        <v>18</v>
      </c>
      <c r="G138" s="28">
        <f>G139</f>
        <v>0</v>
      </c>
      <c r="H138" s="28">
        <f>H139</f>
        <v>0</v>
      </c>
      <c r="I138" s="28">
        <f>I139</f>
        <v>0</v>
      </c>
    </row>
    <row r="139" spans="1:9" ht="24.75">
      <c r="A139" s="26">
        <v>144</v>
      </c>
      <c r="B139" s="30" t="s">
        <v>184</v>
      </c>
      <c r="C139" s="50">
        <v>901</v>
      </c>
      <c r="D139" s="31" t="s">
        <v>190</v>
      </c>
      <c r="E139" s="32" t="s">
        <v>207</v>
      </c>
      <c r="F139" s="32" t="s">
        <v>60</v>
      </c>
      <c r="G139" s="33">
        <v>0</v>
      </c>
      <c r="H139" s="33">
        <v>0</v>
      </c>
      <c r="I139" s="33">
        <v>0</v>
      </c>
    </row>
    <row r="140" spans="1:9" ht="81">
      <c r="A140" s="19">
        <v>145</v>
      </c>
      <c r="B140" s="34" t="s">
        <v>208</v>
      </c>
      <c r="C140" s="36">
        <v>901</v>
      </c>
      <c r="D140" s="23" t="s">
        <v>190</v>
      </c>
      <c r="E140" s="24" t="s">
        <v>209</v>
      </c>
      <c r="F140" s="24" t="s">
        <v>18</v>
      </c>
      <c r="G140" s="28">
        <f>G141</f>
        <v>0</v>
      </c>
      <c r="H140" s="28">
        <f>H141</f>
        <v>0</v>
      </c>
      <c r="I140" s="28">
        <f>I141</f>
        <v>0</v>
      </c>
    </row>
    <row r="141" spans="1:9" ht="24.75">
      <c r="A141" s="19">
        <v>146</v>
      </c>
      <c r="B141" s="30" t="s">
        <v>184</v>
      </c>
      <c r="C141" s="50">
        <v>901</v>
      </c>
      <c r="D141" s="31" t="s">
        <v>190</v>
      </c>
      <c r="E141" s="32" t="s">
        <v>209</v>
      </c>
      <c r="F141" s="32" t="s">
        <v>60</v>
      </c>
      <c r="G141" s="33">
        <v>0</v>
      </c>
      <c r="H141" s="33">
        <v>0</v>
      </c>
      <c r="I141" s="33">
        <v>0</v>
      </c>
    </row>
    <row r="142" spans="1:9" ht="47.25">
      <c r="A142" s="26">
        <v>147</v>
      </c>
      <c r="B142" s="34" t="s">
        <v>210</v>
      </c>
      <c r="C142" s="23">
        <v>901</v>
      </c>
      <c r="D142" s="36" t="s">
        <v>211</v>
      </c>
      <c r="E142" s="37" t="s">
        <v>212</v>
      </c>
      <c r="F142" s="37" t="s">
        <v>18</v>
      </c>
      <c r="G142" s="28">
        <f>G143+G148</f>
        <v>69990.5</v>
      </c>
      <c r="H142" s="28">
        <f>H143+H148</f>
        <v>80515.9</v>
      </c>
      <c r="I142" s="28">
        <f>I143+I148</f>
        <v>77705.09999999999</v>
      </c>
    </row>
    <row r="143" spans="1:9" ht="36">
      <c r="A143" s="19">
        <v>148</v>
      </c>
      <c r="B143" s="34" t="s">
        <v>187</v>
      </c>
      <c r="C143" s="23">
        <v>901</v>
      </c>
      <c r="D143" s="36" t="s">
        <v>211</v>
      </c>
      <c r="E143" s="37" t="s">
        <v>213</v>
      </c>
      <c r="F143" s="37" t="s">
        <v>18</v>
      </c>
      <c r="G143" s="28">
        <f>SUM(G144:G147)</f>
        <v>69990.5</v>
      </c>
      <c r="H143" s="28">
        <f>SUM(H144:H147)</f>
        <v>80515.9</v>
      </c>
      <c r="I143" s="28">
        <f>SUM(I144:I147)</f>
        <v>77705.09999999999</v>
      </c>
    </row>
    <row r="144" spans="1:9" ht="24.75">
      <c r="A144" s="19">
        <v>149</v>
      </c>
      <c r="B144" s="30" t="s">
        <v>73</v>
      </c>
      <c r="C144" s="31">
        <v>901</v>
      </c>
      <c r="D144" s="50" t="s">
        <v>211</v>
      </c>
      <c r="E144" s="49" t="s">
        <v>213</v>
      </c>
      <c r="F144" s="49" t="s">
        <v>75</v>
      </c>
      <c r="G144" s="33">
        <v>12267.3</v>
      </c>
      <c r="H144" s="33">
        <v>12754.9</v>
      </c>
      <c r="I144" s="33">
        <v>12754.9</v>
      </c>
    </row>
    <row r="145" spans="1:9" ht="47.25">
      <c r="A145" s="26">
        <v>150</v>
      </c>
      <c r="B145" s="30" t="s">
        <v>26</v>
      </c>
      <c r="C145" s="31">
        <v>901</v>
      </c>
      <c r="D145" s="50" t="s">
        <v>211</v>
      </c>
      <c r="E145" s="50" t="s">
        <v>213</v>
      </c>
      <c r="F145" s="49" t="s">
        <v>27</v>
      </c>
      <c r="G145" s="33">
        <v>1683.5</v>
      </c>
      <c r="H145" s="33">
        <v>1683.6</v>
      </c>
      <c r="I145" s="33">
        <v>1683.5</v>
      </c>
    </row>
    <row r="146" spans="1:9" ht="24.75">
      <c r="A146" s="19">
        <v>151</v>
      </c>
      <c r="B146" s="30" t="s">
        <v>70</v>
      </c>
      <c r="C146" s="31">
        <v>901</v>
      </c>
      <c r="D146" s="50" t="s">
        <v>211</v>
      </c>
      <c r="E146" s="50" t="s">
        <v>213</v>
      </c>
      <c r="F146" s="49" t="s">
        <v>71</v>
      </c>
      <c r="G146" s="33">
        <v>11</v>
      </c>
      <c r="H146" s="33">
        <v>11</v>
      </c>
      <c r="I146" s="33">
        <v>11</v>
      </c>
    </row>
    <row r="147" spans="1:9" ht="24.75">
      <c r="A147" s="19">
        <v>152</v>
      </c>
      <c r="B147" s="30" t="s">
        <v>184</v>
      </c>
      <c r="C147" s="31">
        <v>901</v>
      </c>
      <c r="D147" s="50" t="s">
        <v>211</v>
      </c>
      <c r="E147" s="50" t="s">
        <v>213</v>
      </c>
      <c r="F147" s="49" t="s">
        <v>60</v>
      </c>
      <c r="G147" s="33">
        <v>56028.7</v>
      </c>
      <c r="H147" s="33">
        <v>66066.4</v>
      </c>
      <c r="I147" s="33">
        <v>63255.7</v>
      </c>
    </row>
    <row r="148" spans="1:9" ht="81">
      <c r="A148" s="19">
        <v>158</v>
      </c>
      <c r="B148" s="34" t="s">
        <v>204</v>
      </c>
      <c r="C148" s="23">
        <v>901</v>
      </c>
      <c r="D148" s="36" t="s">
        <v>211</v>
      </c>
      <c r="E148" s="37" t="s">
        <v>214</v>
      </c>
      <c r="F148" s="37" t="s">
        <v>18</v>
      </c>
      <c r="G148" s="28">
        <f>SUM(G149:G150)</f>
        <v>0</v>
      </c>
      <c r="H148" s="28">
        <f>SUM(H149:H150)</f>
        <v>0</v>
      </c>
      <c r="I148" s="28">
        <f>SUM(I149:I150)</f>
        <v>0</v>
      </c>
    </row>
    <row r="149" spans="1:9" ht="47.25">
      <c r="A149" s="26">
        <v>159</v>
      </c>
      <c r="B149" s="30" t="s">
        <v>26</v>
      </c>
      <c r="C149" s="31">
        <v>901</v>
      </c>
      <c r="D149" s="50" t="s">
        <v>211</v>
      </c>
      <c r="E149" s="49" t="s">
        <v>214</v>
      </c>
      <c r="F149" s="49" t="s">
        <v>27</v>
      </c>
      <c r="G149" s="33"/>
      <c r="H149" s="33"/>
      <c r="I149" s="33"/>
    </row>
    <row r="150" spans="1:9" ht="24.75">
      <c r="A150" s="19">
        <v>160</v>
      </c>
      <c r="B150" s="30" t="s">
        <v>184</v>
      </c>
      <c r="C150" s="31">
        <v>901</v>
      </c>
      <c r="D150" s="50" t="s">
        <v>211</v>
      </c>
      <c r="E150" s="49" t="s">
        <v>214</v>
      </c>
      <c r="F150" s="49" t="s">
        <v>60</v>
      </c>
      <c r="G150" s="33"/>
      <c r="H150" s="33"/>
      <c r="I150" s="33"/>
    </row>
    <row r="151" spans="1:9" ht="24.75">
      <c r="A151" s="19">
        <v>161</v>
      </c>
      <c r="B151" s="34" t="s">
        <v>215</v>
      </c>
      <c r="C151" s="23">
        <v>901</v>
      </c>
      <c r="D151" s="36" t="s">
        <v>216</v>
      </c>
      <c r="E151" s="36" t="s">
        <v>17</v>
      </c>
      <c r="F151" s="37" t="s">
        <v>18</v>
      </c>
      <c r="G151" s="28">
        <f>G152+G159</f>
        <v>7733.200000000001</v>
      </c>
      <c r="H151" s="28">
        <f>H152+H159</f>
        <v>7653.799999999999</v>
      </c>
      <c r="I151" s="28">
        <f>I152+I159</f>
        <v>7666.700000000001</v>
      </c>
    </row>
    <row r="152" spans="1:9" ht="58.5">
      <c r="A152" s="26">
        <v>162</v>
      </c>
      <c r="B152" s="34" t="s">
        <v>217</v>
      </c>
      <c r="C152" s="23">
        <v>901</v>
      </c>
      <c r="D152" s="36" t="s">
        <v>216</v>
      </c>
      <c r="E152" s="37" t="s">
        <v>218</v>
      </c>
      <c r="F152" s="37" t="s">
        <v>18</v>
      </c>
      <c r="G152" s="28">
        <f>G153+G156</f>
        <v>1291.9</v>
      </c>
      <c r="H152" s="28">
        <f>H153+H156</f>
        <v>1199.9</v>
      </c>
      <c r="I152" s="28">
        <f>I153+I156</f>
        <v>1199.9</v>
      </c>
    </row>
    <row r="153" spans="1:9" ht="47.25">
      <c r="A153" s="19">
        <v>163</v>
      </c>
      <c r="B153" s="34" t="s">
        <v>219</v>
      </c>
      <c r="C153" s="23">
        <v>901</v>
      </c>
      <c r="D153" s="36" t="s">
        <v>216</v>
      </c>
      <c r="E153" s="37" t="s">
        <v>220</v>
      </c>
      <c r="F153" s="37" t="s">
        <v>18</v>
      </c>
      <c r="G153" s="28">
        <f>SUM(G154:G155)</f>
        <v>1011</v>
      </c>
      <c r="H153" s="28">
        <f>SUM(H154:H155)</f>
        <v>1011</v>
      </c>
      <c r="I153" s="28">
        <f>SUM(I154:I155)</f>
        <v>1011</v>
      </c>
    </row>
    <row r="154" spans="1:9" ht="47.25">
      <c r="A154" s="19">
        <v>164</v>
      </c>
      <c r="B154" s="30" t="s">
        <v>26</v>
      </c>
      <c r="C154" s="31">
        <v>901</v>
      </c>
      <c r="D154" s="50" t="s">
        <v>216</v>
      </c>
      <c r="E154" s="49" t="s">
        <v>221</v>
      </c>
      <c r="F154" s="49" t="s">
        <v>27</v>
      </c>
      <c r="G154" s="33">
        <v>85.8</v>
      </c>
      <c r="H154" s="33">
        <v>85.8</v>
      </c>
      <c r="I154" s="33">
        <v>85.8</v>
      </c>
    </row>
    <row r="155" spans="1:9" ht="24.75">
      <c r="A155" s="26">
        <v>165</v>
      </c>
      <c r="B155" s="30" t="s">
        <v>184</v>
      </c>
      <c r="C155" s="31">
        <v>901</v>
      </c>
      <c r="D155" s="50" t="s">
        <v>216</v>
      </c>
      <c r="E155" s="49" t="s">
        <v>221</v>
      </c>
      <c r="F155" s="49" t="s">
        <v>60</v>
      </c>
      <c r="G155" s="33">
        <v>925.2</v>
      </c>
      <c r="H155" s="33">
        <v>925.2</v>
      </c>
      <c r="I155" s="33">
        <v>925.2</v>
      </c>
    </row>
    <row r="156" spans="1:9" ht="47.25">
      <c r="A156" s="19">
        <v>166</v>
      </c>
      <c r="B156" s="34" t="s">
        <v>222</v>
      </c>
      <c r="C156" s="23">
        <v>901</v>
      </c>
      <c r="D156" s="36" t="s">
        <v>216</v>
      </c>
      <c r="E156" s="37" t="s">
        <v>223</v>
      </c>
      <c r="F156" s="37" t="s">
        <v>18</v>
      </c>
      <c r="G156" s="28">
        <f>SUM(G157:G158)</f>
        <v>280.9</v>
      </c>
      <c r="H156" s="28">
        <f>SUM(H157:H158)</f>
        <v>188.9</v>
      </c>
      <c r="I156" s="28">
        <f>SUM(I157:I158)</f>
        <v>188.9</v>
      </c>
    </row>
    <row r="157" spans="1:9" ht="47.25">
      <c r="A157" s="19">
        <v>167</v>
      </c>
      <c r="B157" s="30" t="s">
        <v>26</v>
      </c>
      <c r="C157" s="31">
        <v>901</v>
      </c>
      <c r="D157" s="50" t="s">
        <v>216</v>
      </c>
      <c r="E157" s="49" t="s">
        <v>224</v>
      </c>
      <c r="F157" s="49" t="s">
        <v>27</v>
      </c>
      <c r="G157" s="33">
        <v>111</v>
      </c>
      <c r="H157" s="33">
        <v>19</v>
      </c>
      <c r="I157" s="33">
        <v>19</v>
      </c>
    </row>
    <row r="158" spans="1:9" ht="24.75">
      <c r="A158" s="26">
        <v>168</v>
      </c>
      <c r="B158" s="30" t="s">
        <v>225</v>
      </c>
      <c r="C158" s="31">
        <v>901</v>
      </c>
      <c r="D158" s="50" t="s">
        <v>216</v>
      </c>
      <c r="E158" s="49" t="s">
        <v>224</v>
      </c>
      <c r="F158" s="49" t="s">
        <v>60</v>
      </c>
      <c r="G158" s="33">
        <v>169.9</v>
      </c>
      <c r="H158" s="33">
        <v>169.9</v>
      </c>
      <c r="I158" s="33">
        <v>169.9</v>
      </c>
    </row>
    <row r="159" spans="1:9" ht="36">
      <c r="A159" s="19">
        <v>169</v>
      </c>
      <c r="B159" s="34" t="s">
        <v>226</v>
      </c>
      <c r="C159" s="23">
        <v>901</v>
      </c>
      <c r="D159" s="36" t="s">
        <v>216</v>
      </c>
      <c r="E159" s="36" t="s">
        <v>17</v>
      </c>
      <c r="F159" s="37" t="s">
        <v>18</v>
      </c>
      <c r="G159" s="28">
        <f aca="true" t="shared" si="18" ref="G159:G160">G160</f>
        <v>6441.3</v>
      </c>
      <c r="H159" s="28">
        <f aca="true" t="shared" si="19" ref="H159:H160">H160</f>
        <v>6453.9</v>
      </c>
      <c r="I159" s="28">
        <f aca="true" t="shared" si="20" ref="I159:I160">I160</f>
        <v>6466.8</v>
      </c>
    </row>
    <row r="160" spans="1:9" ht="47.25">
      <c r="A160" s="19">
        <v>170</v>
      </c>
      <c r="B160" s="34" t="s">
        <v>177</v>
      </c>
      <c r="C160" s="23">
        <v>901</v>
      </c>
      <c r="D160" s="36" t="s">
        <v>216</v>
      </c>
      <c r="E160" s="37" t="s">
        <v>178</v>
      </c>
      <c r="F160" s="37" t="s">
        <v>18</v>
      </c>
      <c r="G160" s="28">
        <f t="shared" si="18"/>
        <v>6441.3</v>
      </c>
      <c r="H160" s="28">
        <f t="shared" si="19"/>
        <v>6453.9</v>
      </c>
      <c r="I160" s="28">
        <f t="shared" si="20"/>
        <v>6466.8</v>
      </c>
    </row>
    <row r="161" spans="1:9" ht="36">
      <c r="A161" s="26">
        <v>171</v>
      </c>
      <c r="B161" s="34" t="s">
        <v>227</v>
      </c>
      <c r="C161" s="23">
        <v>901</v>
      </c>
      <c r="D161" s="36" t="s">
        <v>216</v>
      </c>
      <c r="E161" s="37" t="s">
        <v>228</v>
      </c>
      <c r="F161" s="37" t="s">
        <v>18</v>
      </c>
      <c r="G161" s="28">
        <f>SUM(G162:G166)</f>
        <v>6441.3</v>
      </c>
      <c r="H161" s="28">
        <f>SUM(H162:H166)</f>
        <v>6453.9</v>
      </c>
      <c r="I161" s="28">
        <f>SUM(I162:I166)</f>
        <v>6466.8</v>
      </c>
    </row>
    <row r="162" spans="1:9" ht="69.75">
      <c r="A162" s="19">
        <v>172</v>
      </c>
      <c r="B162" s="30" t="s">
        <v>229</v>
      </c>
      <c r="C162" s="31">
        <v>901</v>
      </c>
      <c r="D162" s="31" t="s">
        <v>216</v>
      </c>
      <c r="E162" s="49" t="s">
        <v>230</v>
      </c>
      <c r="F162" s="32" t="s">
        <v>27</v>
      </c>
      <c r="G162" s="33">
        <v>2588.5</v>
      </c>
      <c r="H162" s="33">
        <v>2703</v>
      </c>
      <c r="I162" s="33">
        <v>2822</v>
      </c>
    </row>
    <row r="163" spans="1:9" ht="69.75">
      <c r="A163" s="19">
        <v>173</v>
      </c>
      <c r="B163" s="30" t="s">
        <v>231</v>
      </c>
      <c r="C163" s="31">
        <v>901</v>
      </c>
      <c r="D163" s="31" t="s">
        <v>216</v>
      </c>
      <c r="E163" s="49" t="s">
        <v>232</v>
      </c>
      <c r="F163" s="32" t="s">
        <v>27</v>
      </c>
      <c r="G163" s="33">
        <v>314</v>
      </c>
      <c r="H163" s="33">
        <v>326.6</v>
      </c>
      <c r="I163" s="33">
        <v>339.5</v>
      </c>
    </row>
    <row r="164" spans="1:9" ht="81">
      <c r="A164" s="26">
        <v>174</v>
      </c>
      <c r="B164" s="30" t="s">
        <v>233</v>
      </c>
      <c r="C164" s="31">
        <v>901</v>
      </c>
      <c r="D164" s="31" t="s">
        <v>216</v>
      </c>
      <c r="E164" s="49" t="s">
        <v>230</v>
      </c>
      <c r="F164" s="32" t="s">
        <v>60</v>
      </c>
      <c r="G164" s="33">
        <v>273</v>
      </c>
      <c r="H164" s="33">
        <v>273</v>
      </c>
      <c r="I164" s="33">
        <v>273</v>
      </c>
    </row>
    <row r="165" spans="1:9" ht="47.25">
      <c r="A165" s="19">
        <v>175</v>
      </c>
      <c r="B165" s="30" t="s">
        <v>26</v>
      </c>
      <c r="C165" s="31">
        <v>901</v>
      </c>
      <c r="D165" s="31" t="s">
        <v>216</v>
      </c>
      <c r="E165" s="49" t="s">
        <v>234</v>
      </c>
      <c r="F165" s="32" t="s">
        <v>27</v>
      </c>
      <c r="G165" s="33">
        <v>2172.8</v>
      </c>
      <c r="H165" s="33">
        <v>2058.3</v>
      </c>
      <c r="I165" s="33">
        <v>1939.3</v>
      </c>
    </row>
    <row r="166" spans="1:9" ht="24.75">
      <c r="A166" s="19">
        <v>176</v>
      </c>
      <c r="B166" s="30" t="s">
        <v>184</v>
      </c>
      <c r="C166" s="31">
        <v>901</v>
      </c>
      <c r="D166" s="31" t="s">
        <v>216</v>
      </c>
      <c r="E166" s="49" t="s">
        <v>234</v>
      </c>
      <c r="F166" s="32" t="s">
        <v>60</v>
      </c>
      <c r="G166" s="33">
        <v>1093</v>
      </c>
      <c r="H166" s="33">
        <v>1093</v>
      </c>
      <c r="I166" s="33">
        <v>1093</v>
      </c>
    </row>
    <row r="167" spans="1:9" ht="47.25">
      <c r="A167" s="26">
        <v>177</v>
      </c>
      <c r="B167" s="34" t="s">
        <v>177</v>
      </c>
      <c r="C167" s="23">
        <v>901</v>
      </c>
      <c r="D167" s="36" t="s">
        <v>235</v>
      </c>
      <c r="E167" s="37" t="s">
        <v>178</v>
      </c>
      <c r="F167" s="37" t="s">
        <v>18</v>
      </c>
      <c r="G167" s="28">
        <f>G168+G171</f>
        <v>547.8</v>
      </c>
      <c r="H167" s="28">
        <f>H168+H171</f>
        <v>548.5999999999999</v>
      </c>
      <c r="I167" s="28">
        <f>I168+I171</f>
        <v>549.5</v>
      </c>
    </row>
    <row r="168" spans="1:9" ht="47.25">
      <c r="A168" s="19">
        <v>178</v>
      </c>
      <c r="B168" s="34" t="s">
        <v>236</v>
      </c>
      <c r="C168" s="23">
        <v>901</v>
      </c>
      <c r="D168" s="36" t="s">
        <v>235</v>
      </c>
      <c r="E168" s="37" t="s">
        <v>237</v>
      </c>
      <c r="F168" s="37" t="s">
        <v>18</v>
      </c>
      <c r="G168" s="28">
        <f>SUM(G169:G170)</f>
        <v>527.8</v>
      </c>
      <c r="H168" s="28">
        <f>SUM(H169:H170)</f>
        <v>527.8</v>
      </c>
      <c r="I168" s="28">
        <f>SUM(I169:I170)</f>
        <v>527.8</v>
      </c>
    </row>
    <row r="169" spans="1:9" ht="47.25">
      <c r="A169" s="19">
        <v>179</v>
      </c>
      <c r="B169" s="30" t="s">
        <v>26</v>
      </c>
      <c r="C169" s="31">
        <v>901</v>
      </c>
      <c r="D169" s="50" t="s">
        <v>235</v>
      </c>
      <c r="E169" s="49" t="s">
        <v>238</v>
      </c>
      <c r="F169" s="49" t="s">
        <v>27</v>
      </c>
      <c r="G169" s="33">
        <v>92.8</v>
      </c>
      <c r="H169" s="33">
        <v>92.8</v>
      </c>
      <c r="I169" s="33">
        <v>92.8</v>
      </c>
    </row>
    <row r="170" spans="1:9" ht="24.75">
      <c r="A170" s="26">
        <v>180</v>
      </c>
      <c r="B170" s="30" t="s">
        <v>165</v>
      </c>
      <c r="C170" s="31">
        <v>901</v>
      </c>
      <c r="D170" s="50" t="s">
        <v>235</v>
      </c>
      <c r="E170" s="49" t="s">
        <v>238</v>
      </c>
      <c r="F170" s="49" t="s">
        <v>166</v>
      </c>
      <c r="G170" s="33">
        <v>435</v>
      </c>
      <c r="H170" s="33">
        <v>435</v>
      </c>
      <c r="I170" s="33">
        <v>435</v>
      </c>
    </row>
    <row r="171" spans="1:9" ht="33.75">
      <c r="A171" s="19">
        <v>181</v>
      </c>
      <c r="B171" s="61" t="s">
        <v>227</v>
      </c>
      <c r="C171" s="23">
        <v>901</v>
      </c>
      <c r="D171" s="24" t="s">
        <v>239</v>
      </c>
      <c r="E171" s="24" t="s">
        <v>232</v>
      </c>
      <c r="F171" s="24" t="s">
        <v>18</v>
      </c>
      <c r="G171" s="25">
        <f>G172</f>
        <v>20</v>
      </c>
      <c r="H171" s="25">
        <f>H172</f>
        <v>20.8</v>
      </c>
      <c r="I171" s="25">
        <f>I172</f>
        <v>21.7</v>
      </c>
    </row>
    <row r="172" spans="1:9" ht="69.75">
      <c r="A172" s="19">
        <v>182</v>
      </c>
      <c r="B172" s="30" t="s">
        <v>231</v>
      </c>
      <c r="C172" s="31">
        <v>901</v>
      </c>
      <c r="D172" s="32" t="s">
        <v>239</v>
      </c>
      <c r="E172" s="32" t="s">
        <v>232</v>
      </c>
      <c r="F172" s="32" t="s">
        <v>27</v>
      </c>
      <c r="G172" s="48">
        <v>20</v>
      </c>
      <c r="H172" s="48">
        <v>20.8</v>
      </c>
      <c r="I172" s="48">
        <v>21.7</v>
      </c>
    </row>
    <row r="173" spans="1:9" ht="58.5">
      <c r="A173" s="26">
        <v>183</v>
      </c>
      <c r="B173" s="34" t="s">
        <v>217</v>
      </c>
      <c r="C173" s="23">
        <v>901</v>
      </c>
      <c r="D173" s="36" t="s">
        <v>240</v>
      </c>
      <c r="E173" s="37" t="s">
        <v>218</v>
      </c>
      <c r="F173" s="37" t="s">
        <v>18</v>
      </c>
      <c r="G173" s="28">
        <f>G174</f>
        <v>24937</v>
      </c>
      <c r="H173" s="28">
        <f>H174</f>
        <v>25862.5</v>
      </c>
      <c r="I173" s="28">
        <f>I174</f>
        <v>26825</v>
      </c>
    </row>
    <row r="174" spans="1:9" ht="36">
      <c r="A174" s="19">
        <v>184</v>
      </c>
      <c r="B174" s="34" t="s">
        <v>241</v>
      </c>
      <c r="C174" s="23">
        <v>901</v>
      </c>
      <c r="D174" s="36" t="s">
        <v>242</v>
      </c>
      <c r="E174" s="37" t="s">
        <v>243</v>
      </c>
      <c r="F174" s="37" t="s">
        <v>18</v>
      </c>
      <c r="G174" s="28">
        <f>SUM(G175:G176)</f>
        <v>24937</v>
      </c>
      <c r="H174" s="28">
        <f>SUM(H175:H176)</f>
        <v>25862.5</v>
      </c>
      <c r="I174" s="28">
        <f>SUM(I175:I176)</f>
        <v>26825</v>
      </c>
    </row>
    <row r="175" spans="1:9" ht="24.75">
      <c r="A175" s="19">
        <v>185</v>
      </c>
      <c r="B175" s="30" t="s">
        <v>184</v>
      </c>
      <c r="C175" s="31">
        <v>901</v>
      </c>
      <c r="D175" s="50" t="s">
        <v>242</v>
      </c>
      <c r="E175" s="49" t="s">
        <v>244</v>
      </c>
      <c r="F175" s="49" t="s">
        <v>60</v>
      </c>
      <c r="G175" s="33">
        <v>23722</v>
      </c>
      <c r="H175" s="33">
        <v>24647.5</v>
      </c>
      <c r="I175" s="33">
        <v>25610</v>
      </c>
    </row>
    <row r="176" spans="1:9" ht="24.75">
      <c r="A176" s="26">
        <v>186</v>
      </c>
      <c r="B176" s="30" t="s">
        <v>184</v>
      </c>
      <c r="C176" s="31">
        <v>901</v>
      </c>
      <c r="D176" s="50" t="s">
        <v>242</v>
      </c>
      <c r="E176" s="41" t="s">
        <v>245</v>
      </c>
      <c r="F176" s="41" t="s">
        <v>60</v>
      </c>
      <c r="G176" s="42">
        <v>1215</v>
      </c>
      <c r="H176" s="42">
        <v>1215</v>
      </c>
      <c r="I176" s="42">
        <v>1215</v>
      </c>
    </row>
    <row r="177" spans="1:9" ht="14.25">
      <c r="A177" s="19">
        <v>188</v>
      </c>
      <c r="B177" s="34" t="s">
        <v>246</v>
      </c>
      <c r="C177" s="23">
        <v>901</v>
      </c>
      <c r="D177" s="36" t="s">
        <v>247</v>
      </c>
      <c r="E177" s="24" t="s">
        <v>17</v>
      </c>
      <c r="F177" s="24" t="s">
        <v>18</v>
      </c>
      <c r="G177" s="28">
        <f>G178</f>
        <v>438.3</v>
      </c>
      <c r="H177" s="28">
        <f>H178</f>
        <v>438.3</v>
      </c>
      <c r="I177" s="28">
        <f>I178</f>
        <v>438.3</v>
      </c>
    </row>
    <row r="178" spans="1:9" ht="47.25">
      <c r="A178" s="26">
        <v>189</v>
      </c>
      <c r="B178" s="34" t="s">
        <v>248</v>
      </c>
      <c r="C178" s="23">
        <v>901</v>
      </c>
      <c r="D178" s="36" t="s">
        <v>249</v>
      </c>
      <c r="E178" s="24" t="s">
        <v>250</v>
      </c>
      <c r="F178" s="24" t="s">
        <v>18</v>
      </c>
      <c r="G178" s="28">
        <f>G179+G182+G185+G188</f>
        <v>438.3</v>
      </c>
      <c r="H178" s="28">
        <f>H179+H182+H185+H188</f>
        <v>438.3</v>
      </c>
      <c r="I178" s="28">
        <f>I179+I182+I185+I188</f>
        <v>438.3</v>
      </c>
    </row>
    <row r="179" spans="1:9" ht="33" customHeight="1">
      <c r="A179" s="19">
        <v>190</v>
      </c>
      <c r="B179" s="34" t="s">
        <v>251</v>
      </c>
      <c r="C179" s="23">
        <v>901</v>
      </c>
      <c r="D179" s="36" t="s">
        <v>249</v>
      </c>
      <c r="E179" s="24" t="s">
        <v>252</v>
      </c>
      <c r="F179" s="24" t="s">
        <v>18</v>
      </c>
      <c r="G179" s="28">
        <f>SUM(G180:G181)</f>
        <v>67.5</v>
      </c>
      <c r="H179" s="28">
        <f>SUM(H180:H181)</f>
        <v>67.5</v>
      </c>
      <c r="I179" s="28">
        <f>SUM(I180:I181)</f>
        <v>67.5</v>
      </c>
    </row>
    <row r="180" spans="1:9" ht="47.25">
      <c r="A180" s="26">
        <v>192</v>
      </c>
      <c r="B180" s="30" t="s">
        <v>26</v>
      </c>
      <c r="C180" s="31">
        <v>901</v>
      </c>
      <c r="D180" s="50" t="s">
        <v>249</v>
      </c>
      <c r="E180" s="32" t="s">
        <v>253</v>
      </c>
      <c r="F180" s="32" t="s">
        <v>27</v>
      </c>
      <c r="G180" s="33">
        <v>6</v>
      </c>
      <c r="H180" s="33">
        <v>6</v>
      </c>
      <c r="I180" s="33">
        <v>6</v>
      </c>
    </row>
    <row r="181" spans="1:9" ht="24.75">
      <c r="A181" s="19">
        <v>193</v>
      </c>
      <c r="B181" s="30" t="s">
        <v>184</v>
      </c>
      <c r="C181" s="31">
        <v>901</v>
      </c>
      <c r="D181" s="50" t="s">
        <v>249</v>
      </c>
      <c r="E181" s="32" t="s">
        <v>253</v>
      </c>
      <c r="F181" s="32" t="s">
        <v>60</v>
      </c>
      <c r="G181" s="33">
        <f>56.5+5</f>
        <v>61.5</v>
      </c>
      <c r="H181" s="33">
        <f>56.5+5</f>
        <v>61.5</v>
      </c>
      <c r="I181" s="33">
        <f>56.5+5</f>
        <v>61.5</v>
      </c>
    </row>
    <row r="182" spans="1:9" ht="24.75">
      <c r="A182" s="19">
        <v>194</v>
      </c>
      <c r="B182" s="34" t="s">
        <v>254</v>
      </c>
      <c r="C182" s="23">
        <v>901</v>
      </c>
      <c r="D182" s="36" t="s">
        <v>249</v>
      </c>
      <c r="E182" s="37" t="s">
        <v>255</v>
      </c>
      <c r="F182" s="37" t="s">
        <v>18</v>
      </c>
      <c r="G182" s="28">
        <f>SUM(G183:G184)</f>
        <v>39</v>
      </c>
      <c r="H182" s="28">
        <f>SUM(H183:H184)</f>
        <v>39</v>
      </c>
      <c r="I182" s="28">
        <f>SUM(I183:I184)</f>
        <v>39</v>
      </c>
    </row>
    <row r="183" spans="1:9" ht="47.25">
      <c r="A183" s="26">
        <v>195</v>
      </c>
      <c r="B183" s="30" t="s">
        <v>26</v>
      </c>
      <c r="C183" s="31">
        <v>901</v>
      </c>
      <c r="D183" s="50" t="s">
        <v>249</v>
      </c>
      <c r="E183" s="49" t="s">
        <v>256</v>
      </c>
      <c r="F183" s="49" t="s">
        <v>27</v>
      </c>
      <c r="G183" s="33">
        <v>1</v>
      </c>
      <c r="H183" s="33">
        <v>1</v>
      </c>
      <c r="I183" s="33">
        <v>1</v>
      </c>
    </row>
    <row r="184" spans="1:9" ht="24.75">
      <c r="A184" s="19">
        <v>196</v>
      </c>
      <c r="B184" s="30" t="s">
        <v>184</v>
      </c>
      <c r="C184" s="31">
        <v>901</v>
      </c>
      <c r="D184" s="50" t="s">
        <v>249</v>
      </c>
      <c r="E184" s="49" t="s">
        <v>256</v>
      </c>
      <c r="F184" s="49" t="s">
        <v>60</v>
      </c>
      <c r="G184" s="33">
        <v>38</v>
      </c>
      <c r="H184" s="33">
        <v>38</v>
      </c>
      <c r="I184" s="33">
        <v>38</v>
      </c>
    </row>
    <row r="185" spans="1:9" ht="42.75" customHeight="1">
      <c r="A185" s="19">
        <v>197</v>
      </c>
      <c r="B185" s="34" t="s">
        <v>257</v>
      </c>
      <c r="C185" s="23">
        <v>901</v>
      </c>
      <c r="D185" s="36" t="s">
        <v>249</v>
      </c>
      <c r="E185" s="37" t="s">
        <v>258</v>
      </c>
      <c r="F185" s="37" t="s">
        <v>18</v>
      </c>
      <c r="G185" s="28">
        <f>SUM(G186:G187)</f>
        <v>57.5</v>
      </c>
      <c r="H185" s="28">
        <f>SUM(H186:H187)</f>
        <v>57.5</v>
      </c>
      <c r="I185" s="28">
        <f>SUM(I186:I187)</f>
        <v>57.5</v>
      </c>
    </row>
    <row r="186" spans="1:9" ht="47.25">
      <c r="A186" s="19">
        <v>199</v>
      </c>
      <c r="B186" s="30" t="s">
        <v>26</v>
      </c>
      <c r="C186" s="31">
        <v>901</v>
      </c>
      <c r="D186" s="50" t="s">
        <v>249</v>
      </c>
      <c r="E186" s="49" t="s">
        <v>259</v>
      </c>
      <c r="F186" s="49" t="s">
        <v>27</v>
      </c>
      <c r="G186" s="33">
        <v>3.5</v>
      </c>
      <c r="H186" s="33">
        <v>3.5</v>
      </c>
      <c r="I186" s="33">
        <v>3.5</v>
      </c>
    </row>
    <row r="187" spans="1:9" ht="24.75">
      <c r="A187" s="19">
        <v>200</v>
      </c>
      <c r="B187" s="30" t="s">
        <v>184</v>
      </c>
      <c r="C187" s="31">
        <v>901</v>
      </c>
      <c r="D187" s="50" t="s">
        <v>249</v>
      </c>
      <c r="E187" s="49" t="s">
        <v>259</v>
      </c>
      <c r="F187" s="49" t="s">
        <v>60</v>
      </c>
      <c r="G187" s="33">
        <f>49+5</f>
        <v>54</v>
      </c>
      <c r="H187" s="33">
        <v>54</v>
      </c>
      <c r="I187" s="33">
        <v>54</v>
      </c>
    </row>
    <row r="188" spans="1:9" ht="47.25">
      <c r="A188" s="26">
        <v>201</v>
      </c>
      <c r="B188" s="34" t="s">
        <v>260</v>
      </c>
      <c r="C188" s="23">
        <v>901</v>
      </c>
      <c r="D188" s="36" t="s">
        <v>249</v>
      </c>
      <c r="E188" s="37" t="s">
        <v>261</v>
      </c>
      <c r="F188" s="37" t="s">
        <v>18</v>
      </c>
      <c r="G188" s="28">
        <f>SUM(G189:G190)</f>
        <v>274.3</v>
      </c>
      <c r="H188" s="28">
        <f>SUM(H189:H190)</f>
        <v>274.3</v>
      </c>
      <c r="I188" s="28">
        <f>SUM(I189:I190)</f>
        <v>274.3</v>
      </c>
    </row>
    <row r="189" spans="1:9" ht="47.25">
      <c r="A189" s="19">
        <v>203</v>
      </c>
      <c r="B189" s="30" t="s">
        <v>26</v>
      </c>
      <c r="C189" s="31">
        <v>901</v>
      </c>
      <c r="D189" s="50" t="s">
        <v>249</v>
      </c>
      <c r="E189" s="49" t="s">
        <v>262</v>
      </c>
      <c r="F189" s="49" t="s">
        <v>27</v>
      </c>
      <c r="G189" s="33">
        <v>165.9</v>
      </c>
      <c r="H189" s="33">
        <v>165.9</v>
      </c>
      <c r="I189" s="33">
        <v>165.9</v>
      </c>
    </row>
    <row r="190" spans="1:9" ht="24.75">
      <c r="A190" s="26">
        <v>204</v>
      </c>
      <c r="B190" s="30" t="s">
        <v>184</v>
      </c>
      <c r="C190" s="31">
        <v>901</v>
      </c>
      <c r="D190" s="50" t="s">
        <v>249</v>
      </c>
      <c r="E190" s="49" t="s">
        <v>262</v>
      </c>
      <c r="F190" s="49" t="s">
        <v>60</v>
      </c>
      <c r="G190" s="33">
        <v>108.4</v>
      </c>
      <c r="H190" s="33">
        <f>73.5+34.9</f>
        <v>108.4</v>
      </c>
      <c r="I190" s="33">
        <f>73.5+34.9</f>
        <v>108.4</v>
      </c>
    </row>
    <row r="191" spans="1:9" ht="14.25">
      <c r="A191" s="19">
        <v>205</v>
      </c>
      <c r="B191" s="34" t="s">
        <v>263</v>
      </c>
      <c r="C191" s="23">
        <v>901</v>
      </c>
      <c r="D191" s="24" t="s">
        <v>264</v>
      </c>
      <c r="E191" s="24" t="s">
        <v>17</v>
      </c>
      <c r="F191" s="24" t="s">
        <v>18</v>
      </c>
      <c r="G191" s="28">
        <f>G194+G208+G192</f>
        <v>21645.699999999997</v>
      </c>
      <c r="H191" s="28">
        <f>H194+H208+H192</f>
        <v>22406.1</v>
      </c>
      <c r="I191" s="28">
        <f>I194+I208+I192</f>
        <v>22981.700000000004</v>
      </c>
    </row>
    <row r="192" spans="1:9" ht="14.25">
      <c r="A192" s="19">
        <v>206</v>
      </c>
      <c r="B192" s="34" t="s">
        <v>265</v>
      </c>
      <c r="C192" s="23">
        <v>901</v>
      </c>
      <c r="D192" s="24" t="s">
        <v>266</v>
      </c>
      <c r="E192" s="24" t="s">
        <v>267</v>
      </c>
      <c r="F192" s="24" t="s">
        <v>18</v>
      </c>
      <c r="G192" s="28">
        <f>G193</f>
        <v>1650.3</v>
      </c>
      <c r="H192" s="28">
        <f>H193</f>
        <v>1716.3</v>
      </c>
      <c r="I192" s="28">
        <f>I193</f>
        <v>1785</v>
      </c>
    </row>
    <row r="193" spans="1:9" ht="24.75">
      <c r="A193" s="26">
        <v>207</v>
      </c>
      <c r="B193" s="30" t="s">
        <v>268</v>
      </c>
      <c r="C193" s="31">
        <v>901</v>
      </c>
      <c r="D193" s="32" t="s">
        <v>266</v>
      </c>
      <c r="E193" s="32" t="s">
        <v>267</v>
      </c>
      <c r="F193" s="32" t="s">
        <v>269</v>
      </c>
      <c r="G193" s="33">
        <v>1650.3</v>
      </c>
      <c r="H193" s="33">
        <v>1716.3</v>
      </c>
      <c r="I193" s="33">
        <v>1785</v>
      </c>
    </row>
    <row r="194" spans="1:9" ht="24.75">
      <c r="A194" s="19">
        <v>208</v>
      </c>
      <c r="B194" s="35" t="s">
        <v>270</v>
      </c>
      <c r="C194" s="23">
        <v>901</v>
      </c>
      <c r="D194" s="24" t="s">
        <v>271</v>
      </c>
      <c r="E194" s="24" t="s">
        <v>17</v>
      </c>
      <c r="F194" s="24" t="s">
        <v>18</v>
      </c>
      <c r="G194" s="28">
        <f>G195+G198+G201+G204+G206</f>
        <v>19008.699999999997</v>
      </c>
      <c r="H194" s="28">
        <f>H195+H198+H201+H204+H206</f>
        <v>19694.6</v>
      </c>
      <c r="I194" s="28">
        <f>I195+I198+I201+I204+I206</f>
        <v>20193.000000000004</v>
      </c>
    </row>
    <row r="195" spans="1:9" ht="101.25" customHeight="1">
      <c r="A195" s="19">
        <v>209</v>
      </c>
      <c r="B195" s="35" t="s">
        <v>272</v>
      </c>
      <c r="C195" s="23">
        <v>901</v>
      </c>
      <c r="D195" s="36" t="s">
        <v>271</v>
      </c>
      <c r="E195" s="37" t="s">
        <v>273</v>
      </c>
      <c r="F195" s="24" t="s">
        <v>18</v>
      </c>
      <c r="G195" s="28">
        <f>SUM(G196:G197)</f>
        <v>1540.8</v>
      </c>
      <c r="H195" s="28">
        <f>SUM(H196:H197)</f>
        <v>1540.6</v>
      </c>
      <c r="I195" s="28">
        <f>SUM(I196:I197)</f>
        <v>1540.6</v>
      </c>
    </row>
    <row r="196" spans="1:9" ht="47.25">
      <c r="A196" s="26">
        <v>210</v>
      </c>
      <c r="B196" s="30" t="s">
        <v>26</v>
      </c>
      <c r="C196" s="31">
        <v>901</v>
      </c>
      <c r="D196" s="50" t="s">
        <v>271</v>
      </c>
      <c r="E196" s="49" t="s">
        <v>273</v>
      </c>
      <c r="F196" s="32" t="s">
        <v>27</v>
      </c>
      <c r="G196" s="33">
        <v>20</v>
      </c>
      <c r="H196" s="33">
        <v>20</v>
      </c>
      <c r="I196" s="33">
        <v>20</v>
      </c>
    </row>
    <row r="197" spans="1:9" ht="36">
      <c r="A197" s="19">
        <v>211</v>
      </c>
      <c r="B197" s="30" t="s">
        <v>67</v>
      </c>
      <c r="C197" s="31">
        <v>901</v>
      </c>
      <c r="D197" s="50" t="s">
        <v>271</v>
      </c>
      <c r="E197" s="49" t="s">
        <v>273</v>
      </c>
      <c r="F197" s="32" t="s">
        <v>68</v>
      </c>
      <c r="G197" s="33">
        <v>1520.8</v>
      </c>
      <c r="H197" s="33">
        <v>1520.6</v>
      </c>
      <c r="I197" s="33">
        <v>1520.6</v>
      </c>
    </row>
    <row r="198" spans="1:9" ht="87" customHeight="1">
      <c r="A198" s="19">
        <v>212</v>
      </c>
      <c r="B198" s="34" t="s">
        <v>274</v>
      </c>
      <c r="C198" s="23">
        <v>901</v>
      </c>
      <c r="D198" s="36" t="s">
        <v>271</v>
      </c>
      <c r="E198" s="37" t="s">
        <v>275</v>
      </c>
      <c r="F198" s="37" t="s">
        <v>18</v>
      </c>
      <c r="G198" s="28">
        <f>SUM(G199:G200)</f>
        <v>727.5</v>
      </c>
      <c r="H198" s="28">
        <f>SUM(H199:H200)</f>
        <v>757.8</v>
      </c>
      <c r="I198" s="28">
        <f>SUM(I199:I200)</f>
        <v>789.3</v>
      </c>
    </row>
    <row r="199" spans="1:9" ht="36">
      <c r="A199" s="26">
        <v>213</v>
      </c>
      <c r="B199" s="30" t="s">
        <v>67</v>
      </c>
      <c r="C199" s="31">
        <v>901</v>
      </c>
      <c r="D199" s="50" t="s">
        <v>271</v>
      </c>
      <c r="E199" s="49" t="s">
        <v>275</v>
      </c>
      <c r="F199" s="32" t="s">
        <v>68</v>
      </c>
      <c r="G199" s="33">
        <v>717.7</v>
      </c>
      <c r="H199" s="42">
        <v>748.4</v>
      </c>
      <c r="I199" s="42">
        <v>780.3</v>
      </c>
    </row>
    <row r="200" spans="1:12" ht="47.25">
      <c r="A200" s="19">
        <v>214</v>
      </c>
      <c r="B200" s="30" t="s">
        <v>26</v>
      </c>
      <c r="C200" s="50">
        <v>901</v>
      </c>
      <c r="D200" s="50" t="s">
        <v>271</v>
      </c>
      <c r="E200" s="49" t="s">
        <v>275</v>
      </c>
      <c r="F200" s="50">
        <v>240</v>
      </c>
      <c r="G200" s="62">
        <v>9.8</v>
      </c>
      <c r="H200" s="33">
        <v>9.4</v>
      </c>
      <c r="I200" s="33">
        <v>9</v>
      </c>
      <c r="J200" s="63"/>
      <c r="K200" s="64"/>
      <c r="L200" s="63"/>
    </row>
    <row r="201" spans="1:9" ht="98.25" customHeight="1">
      <c r="A201" s="19">
        <v>215</v>
      </c>
      <c r="B201" s="34" t="s">
        <v>276</v>
      </c>
      <c r="C201" s="23">
        <v>901</v>
      </c>
      <c r="D201" s="36" t="s">
        <v>271</v>
      </c>
      <c r="E201" s="24" t="s">
        <v>277</v>
      </c>
      <c r="F201" s="24" t="s">
        <v>18</v>
      </c>
      <c r="G201" s="28">
        <f>SUM(G202:G203)</f>
        <v>16041.8</v>
      </c>
      <c r="H201" s="47">
        <f>SUM(H202:H203)</f>
        <v>16696.8</v>
      </c>
      <c r="I201" s="47">
        <f>SUM(I202:I203)</f>
        <v>17163.4</v>
      </c>
    </row>
    <row r="202" spans="1:9" ht="47.25">
      <c r="A202" s="26">
        <v>216</v>
      </c>
      <c r="B202" s="30" t="s">
        <v>26</v>
      </c>
      <c r="C202" s="31">
        <v>901</v>
      </c>
      <c r="D202" s="50" t="s">
        <v>271</v>
      </c>
      <c r="E202" s="32" t="s">
        <v>277</v>
      </c>
      <c r="F202" s="32" t="s">
        <v>27</v>
      </c>
      <c r="G202" s="33">
        <f>4.5+154</f>
        <v>158.5</v>
      </c>
      <c r="H202" s="33">
        <v>164</v>
      </c>
      <c r="I202" s="33">
        <v>174</v>
      </c>
    </row>
    <row r="203" spans="1:9" ht="36">
      <c r="A203" s="19">
        <v>217</v>
      </c>
      <c r="B203" s="30" t="s">
        <v>67</v>
      </c>
      <c r="C203" s="31">
        <v>901</v>
      </c>
      <c r="D203" s="50" t="s">
        <v>271</v>
      </c>
      <c r="E203" s="32" t="s">
        <v>277</v>
      </c>
      <c r="F203" s="32" t="s">
        <v>68</v>
      </c>
      <c r="G203" s="33">
        <v>15883.3</v>
      </c>
      <c r="H203" s="33">
        <v>16532.8</v>
      </c>
      <c r="I203" s="33">
        <v>16989.4</v>
      </c>
    </row>
    <row r="204" spans="1:9" ht="129.75" customHeight="1">
      <c r="A204" s="19">
        <v>218</v>
      </c>
      <c r="B204" s="34" t="s">
        <v>278</v>
      </c>
      <c r="C204" s="23">
        <v>901</v>
      </c>
      <c r="D204" s="36" t="s">
        <v>271</v>
      </c>
      <c r="E204" s="24" t="s">
        <v>279</v>
      </c>
      <c r="F204" s="24" t="s">
        <v>18</v>
      </c>
      <c r="G204" s="28">
        <f>SUM(G205:G205)</f>
        <v>13.6</v>
      </c>
      <c r="H204" s="28">
        <f>SUM(H205:H205)</f>
        <v>14.4</v>
      </c>
      <c r="I204" s="28">
        <f>SUM(I205:I205)</f>
        <v>14.7</v>
      </c>
    </row>
    <row r="205" spans="1:9" ht="36">
      <c r="A205" s="19">
        <v>220</v>
      </c>
      <c r="B205" s="30" t="s">
        <v>67</v>
      </c>
      <c r="C205" s="31">
        <v>901</v>
      </c>
      <c r="D205" s="50" t="s">
        <v>271</v>
      </c>
      <c r="E205" s="32" t="s">
        <v>279</v>
      </c>
      <c r="F205" s="32" t="s">
        <v>68</v>
      </c>
      <c r="G205" s="33">
        <v>13.6</v>
      </c>
      <c r="H205" s="33">
        <v>14.4</v>
      </c>
      <c r="I205" s="33">
        <v>14.7</v>
      </c>
    </row>
    <row r="206" spans="1:9" ht="58.5">
      <c r="A206" s="19">
        <v>221</v>
      </c>
      <c r="B206" s="34" t="s">
        <v>280</v>
      </c>
      <c r="C206" s="23">
        <v>901</v>
      </c>
      <c r="D206" s="36" t="s">
        <v>271</v>
      </c>
      <c r="E206" s="24" t="s">
        <v>17</v>
      </c>
      <c r="F206" s="24" t="s">
        <v>18</v>
      </c>
      <c r="G206" s="28">
        <f>G207</f>
        <v>685</v>
      </c>
      <c r="H206" s="28">
        <f>H207</f>
        <v>685</v>
      </c>
      <c r="I206" s="28">
        <f>I207</f>
        <v>685</v>
      </c>
    </row>
    <row r="207" spans="1:9" ht="36">
      <c r="A207" s="26">
        <v>222</v>
      </c>
      <c r="B207" s="30" t="s">
        <v>67</v>
      </c>
      <c r="C207" s="31">
        <v>901</v>
      </c>
      <c r="D207" s="50" t="s">
        <v>271</v>
      </c>
      <c r="E207" s="32" t="s">
        <v>281</v>
      </c>
      <c r="F207" s="32" t="s">
        <v>68</v>
      </c>
      <c r="G207" s="33">
        <v>685</v>
      </c>
      <c r="H207" s="33">
        <v>685</v>
      </c>
      <c r="I207" s="33">
        <v>685</v>
      </c>
    </row>
    <row r="208" spans="1:9" ht="24.75">
      <c r="A208" s="19">
        <v>226</v>
      </c>
      <c r="B208" s="34" t="s">
        <v>282</v>
      </c>
      <c r="C208" s="36">
        <v>901</v>
      </c>
      <c r="D208" s="36" t="s">
        <v>283</v>
      </c>
      <c r="E208" s="24" t="s">
        <v>17</v>
      </c>
      <c r="F208" s="37" t="s">
        <v>18</v>
      </c>
      <c r="G208" s="28">
        <f>G209+G211</f>
        <v>986.7</v>
      </c>
      <c r="H208" s="28">
        <f>H209+H211</f>
        <v>995.1999999999999</v>
      </c>
      <c r="I208" s="28">
        <f>I209+I211</f>
        <v>1003.6999999999999</v>
      </c>
    </row>
    <row r="209" spans="1:9" ht="81">
      <c r="A209" s="19">
        <v>227</v>
      </c>
      <c r="B209" s="34" t="s">
        <v>284</v>
      </c>
      <c r="C209" s="36">
        <v>901</v>
      </c>
      <c r="D209" s="36" t="s">
        <v>283</v>
      </c>
      <c r="E209" s="24" t="s">
        <v>285</v>
      </c>
      <c r="F209" s="37" t="s">
        <v>18</v>
      </c>
      <c r="G209" s="28">
        <f>G210</f>
        <v>200</v>
      </c>
      <c r="H209" s="28">
        <f>H210</f>
        <v>200</v>
      </c>
      <c r="I209" s="28">
        <f>I210</f>
        <v>200</v>
      </c>
    </row>
    <row r="210" spans="1:9" ht="24.75">
      <c r="A210" s="26">
        <v>228</v>
      </c>
      <c r="B210" s="30" t="s">
        <v>286</v>
      </c>
      <c r="C210" s="50">
        <v>901</v>
      </c>
      <c r="D210" s="50" t="s">
        <v>287</v>
      </c>
      <c r="E210" s="32" t="s">
        <v>288</v>
      </c>
      <c r="F210" s="49" t="s">
        <v>289</v>
      </c>
      <c r="G210" s="33">
        <v>200</v>
      </c>
      <c r="H210" s="33">
        <v>200</v>
      </c>
      <c r="I210" s="33">
        <v>200</v>
      </c>
    </row>
    <row r="211" spans="1:9" ht="84.75" customHeight="1">
      <c r="A211" s="26"/>
      <c r="B211" s="34" t="s">
        <v>274</v>
      </c>
      <c r="C211" s="36">
        <v>901</v>
      </c>
      <c r="D211" s="36">
        <v>1006</v>
      </c>
      <c r="E211" s="65" t="s">
        <v>290</v>
      </c>
      <c r="F211" s="66" t="s">
        <v>291</v>
      </c>
      <c r="G211" s="67">
        <f>G212+G213+G214</f>
        <v>786.7</v>
      </c>
      <c r="H211" s="67">
        <f>H212+H213+H214</f>
        <v>795.1999999999999</v>
      </c>
      <c r="I211" s="67">
        <f>I212+I213+I214</f>
        <v>803.6999999999999</v>
      </c>
    </row>
    <row r="212" spans="1:9" ht="86.25" customHeight="1">
      <c r="A212" s="26"/>
      <c r="B212" s="30" t="s">
        <v>292</v>
      </c>
      <c r="C212" s="50">
        <v>901</v>
      </c>
      <c r="D212" s="50">
        <v>1006</v>
      </c>
      <c r="E212" s="68" t="s">
        <v>275</v>
      </c>
      <c r="F212" s="50">
        <v>120</v>
      </c>
      <c r="G212" s="33">
        <v>38.5</v>
      </c>
      <c r="H212" s="33">
        <v>38.9</v>
      </c>
      <c r="I212" s="33">
        <v>39.3</v>
      </c>
    </row>
    <row r="213" spans="1:9" ht="94.5" customHeight="1">
      <c r="A213" s="26"/>
      <c r="B213" s="30" t="s">
        <v>292</v>
      </c>
      <c r="C213" s="31">
        <v>901</v>
      </c>
      <c r="D213" s="69" t="s">
        <v>283</v>
      </c>
      <c r="E213" s="70" t="s">
        <v>277</v>
      </c>
      <c r="F213" s="50">
        <v>120</v>
      </c>
      <c r="G213" s="33">
        <v>704.2</v>
      </c>
      <c r="H213" s="33">
        <v>711.3</v>
      </c>
      <c r="I213" s="33">
        <v>718.4</v>
      </c>
    </row>
    <row r="214" spans="1:9" ht="87" customHeight="1">
      <c r="A214" s="19">
        <v>229</v>
      </c>
      <c r="B214" s="30" t="s">
        <v>292</v>
      </c>
      <c r="C214" s="31">
        <v>901</v>
      </c>
      <c r="D214" s="69" t="s">
        <v>283</v>
      </c>
      <c r="E214" s="49" t="s">
        <v>277</v>
      </c>
      <c r="F214" s="50">
        <v>240</v>
      </c>
      <c r="G214" s="71">
        <v>44</v>
      </c>
      <c r="H214" s="71">
        <v>45</v>
      </c>
      <c r="I214" s="71">
        <v>46</v>
      </c>
    </row>
    <row r="215" spans="1:9" ht="14.25">
      <c r="A215" s="19">
        <v>230</v>
      </c>
      <c r="B215" s="35" t="s">
        <v>293</v>
      </c>
      <c r="C215" s="23">
        <v>901</v>
      </c>
      <c r="D215" s="36" t="s">
        <v>294</v>
      </c>
      <c r="E215" s="46" t="s">
        <v>17</v>
      </c>
      <c r="F215" s="46" t="s">
        <v>18</v>
      </c>
      <c r="G215" s="47">
        <f aca="true" t="shared" si="21" ref="G215:G216">G216</f>
        <v>1112.6</v>
      </c>
      <c r="H215" s="47">
        <f aca="true" t="shared" si="22" ref="H215:H216">H216</f>
        <v>1112.6</v>
      </c>
      <c r="I215" s="47">
        <f aca="true" t="shared" si="23" ref="I215:I216">I216</f>
        <v>1112.6</v>
      </c>
    </row>
    <row r="216" spans="1:9" ht="58.5">
      <c r="A216" s="26">
        <v>231</v>
      </c>
      <c r="B216" s="34" t="s">
        <v>295</v>
      </c>
      <c r="C216" s="23">
        <v>901</v>
      </c>
      <c r="D216" s="36" t="s">
        <v>296</v>
      </c>
      <c r="E216" s="24" t="s">
        <v>218</v>
      </c>
      <c r="F216" s="24" t="s">
        <v>18</v>
      </c>
      <c r="G216" s="28">
        <f t="shared" si="21"/>
        <v>1112.6</v>
      </c>
      <c r="H216" s="28">
        <f t="shared" si="22"/>
        <v>1112.6</v>
      </c>
      <c r="I216" s="28">
        <f t="shared" si="23"/>
        <v>1112.6</v>
      </c>
    </row>
    <row r="217" spans="1:9" ht="36">
      <c r="A217" s="19">
        <v>232</v>
      </c>
      <c r="B217" s="34" t="s">
        <v>297</v>
      </c>
      <c r="C217" s="23">
        <v>901</v>
      </c>
      <c r="D217" s="36" t="s">
        <v>296</v>
      </c>
      <c r="E217" s="24" t="s">
        <v>298</v>
      </c>
      <c r="F217" s="24" t="s">
        <v>18</v>
      </c>
      <c r="G217" s="28">
        <f>SUM(G218:G218)</f>
        <v>1112.6</v>
      </c>
      <c r="H217" s="28">
        <f>SUM(H218:H218)</f>
        <v>1112.6</v>
      </c>
      <c r="I217" s="28">
        <f>SUM(I218:I218)</f>
        <v>1112.6</v>
      </c>
    </row>
    <row r="218" spans="1:9" ht="24.75">
      <c r="A218" s="19">
        <v>235</v>
      </c>
      <c r="B218" s="30" t="s">
        <v>184</v>
      </c>
      <c r="C218" s="31">
        <v>901</v>
      </c>
      <c r="D218" s="50" t="s">
        <v>296</v>
      </c>
      <c r="E218" s="32" t="s">
        <v>299</v>
      </c>
      <c r="F218" s="32" t="s">
        <v>60</v>
      </c>
      <c r="G218" s="33">
        <v>1112.6</v>
      </c>
      <c r="H218" s="33">
        <v>1112.6</v>
      </c>
      <c r="I218" s="33">
        <v>1112.6</v>
      </c>
    </row>
    <row r="219" spans="1:9" ht="24.75">
      <c r="A219" s="19">
        <v>236</v>
      </c>
      <c r="B219" s="34" t="s">
        <v>300</v>
      </c>
      <c r="C219" s="23">
        <v>901</v>
      </c>
      <c r="D219" s="36" t="s">
        <v>301</v>
      </c>
      <c r="E219" s="24" t="s">
        <v>17</v>
      </c>
      <c r="F219" s="24" t="s">
        <v>18</v>
      </c>
      <c r="G219" s="28">
        <f>G220</f>
        <v>255</v>
      </c>
      <c r="H219" s="28">
        <f>H220</f>
        <v>255</v>
      </c>
      <c r="I219" s="28">
        <f>I220</f>
        <v>255</v>
      </c>
    </row>
    <row r="220" spans="1:9" ht="58.5">
      <c r="A220" s="26">
        <v>237</v>
      </c>
      <c r="B220" s="34" t="s">
        <v>49</v>
      </c>
      <c r="C220" s="23">
        <v>901</v>
      </c>
      <c r="D220" s="36" t="s">
        <v>302</v>
      </c>
      <c r="E220" s="24" t="s">
        <v>50</v>
      </c>
      <c r="F220" s="24" t="s">
        <v>18</v>
      </c>
      <c r="G220" s="28">
        <f>G222</f>
        <v>255</v>
      </c>
      <c r="H220" s="28">
        <f>H222</f>
        <v>255</v>
      </c>
      <c r="I220" s="28">
        <f>I222</f>
        <v>255</v>
      </c>
    </row>
    <row r="221" spans="1:9" ht="24.75">
      <c r="A221" s="19">
        <v>238</v>
      </c>
      <c r="B221" s="34" t="s">
        <v>55</v>
      </c>
      <c r="C221" s="23">
        <v>901</v>
      </c>
      <c r="D221" s="36" t="s">
        <v>302</v>
      </c>
      <c r="E221" s="24" t="s">
        <v>56</v>
      </c>
      <c r="F221" s="24" t="s">
        <v>18</v>
      </c>
      <c r="G221" s="28">
        <f>G222</f>
        <v>255</v>
      </c>
      <c r="H221" s="28">
        <f>H222</f>
        <v>255</v>
      </c>
      <c r="I221" s="28">
        <f>I222</f>
        <v>255</v>
      </c>
    </row>
    <row r="222" spans="1:9" ht="47.25">
      <c r="A222" s="19">
        <v>239</v>
      </c>
      <c r="B222" s="30" t="s">
        <v>26</v>
      </c>
      <c r="C222" s="31">
        <v>901</v>
      </c>
      <c r="D222" s="50" t="s">
        <v>302</v>
      </c>
      <c r="E222" s="32" t="s">
        <v>303</v>
      </c>
      <c r="F222" s="32" t="s">
        <v>27</v>
      </c>
      <c r="G222" s="33">
        <v>255</v>
      </c>
      <c r="H222" s="33">
        <v>255</v>
      </c>
      <c r="I222" s="33">
        <v>255</v>
      </c>
    </row>
    <row r="223" spans="1:9" ht="16.5">
      <c r="A223" s="26">
        <v>240</v>
      </c>
      <c r="B223" s="72" t="s">
        <v>304</v>
      </c>
      <c r="C223" s="23"/>
      <c r="D223" s="23"/>
      <c r="E223" s="24"/>
      <c r="F223" s="24"/>
      <c r="G223" s="28">
        <f>G17</f>
        <v>545591.0599999999</v>
      </c>
      <c r="H223" s="28">
        <f>H17</f>
        <v>530909.2999999999</v>
      </c>
      <c r="I223" s="28">
        <f>I17</f>
        <v>522443.6</v>
      </c>
    </row>
    <row r="224" spans="1:9" ht="15.75">
      <c r="A224" s="19">
        <v>241</v>
      </c>
      <c r="B224" s="73" t="s">
        <v>305</v>
      </c>
      <c r="C224" s="23">
        <v>912</v>
      </c>
      <c r="D224" s="23" t="s">
        <v>16</v>
      </c>
      <c r="E224" s="24" t="s">
        <v>17</v>
      </c>
      <c r="F224" s="24" t="s">
        <v>18</v>
      </c>
      <c r="G224" s="28">
        <f>G225+G234</f>
        <v>1709.6</v>
      </c>
      <c r="H224" s="28">
        <f>H225+H234</f>
        <v>1773.3000000000002</v>
      </c>
      <c r="I224" s="28">
        <f>I225+I234</f>
        <v>1974.6</v>
      </c>
    </row>
    <row r="225" spans="1:9" ht="24.75">
      <c r="A225" s="19">
        <v>242</v>
      </c>
      <c r="B225" s="34" t="s">
        <v>19</v>
      </c>
      <c r="C225" s="23">
        <v>912</v>
      </c>
      <c r="D225" s="23" t="s">
        <v>20</v>
      </c>
      <c r="E225" s="24" t="s">
        <v>290</v>
      </c>
      <c r="F225" s="24" t="s">
        <v>18</v>
      </c>
      <c r="G225" s="28">
        <f>G226+G231</f>
        <v>1690.8999999999999</v>
      </c>
      <c r="H225" s="28">
        <f>H226+H231</f>
        <v>1753.8000000000002</v>
      </c>
      <c r="I225" s="28">
        <f>I226+I231</f>
        <v>1954.3</v>
      </c>
    </row>
    <row r="226" spans="1:9" ht="69.75">
      <c r="A226" s="26">
        <v>243</v>
      </c>
      <c r="B226" s="34" t="s">
        <v>306</v>
      </c>
      <c r="C226" s="36">
        <v>912</v>
      </c>
      <c r="D226" s="36" t="s">
        <v>307</v>
      </c>
      <c r="E226" s="37" t="s">
        <v>31</v>
      </c>
      <c r="F226" s="24" t="s">
        <v>18</v>
      </c>
      <c r="G226" s="28">
        <f aca="true" t="shared" si="24" ref="G226:G227">G227</f>
        <v>1539.3</v>
      </c>
      <c r="H226" s="28">
        <f aca="true" t="shared" si="25" ref="H226:H227">H227</f>
        <v>1600.9</v>
      </c>
      <c r="I226" s="28">
        <f aca="true" t="shared" si="26" ref="I226:I227">I227</f>
        <v>1800.1</v>
      </c>
    </row>
    <row r="227" spans="1:9" ht="24.75">
      <c r="A227" s="19">
        <v>244</v>
      </c>
      <c r="B227" s="35" t="s">
        <v>30</v>
      </c>
      <c r="C227" s="36">
        <v>912</v>
      </c>
      <c r="D227" s="36" t="s">
        <v>308</v>
      </c>
      <c r="E227" s="37" t="s">
        <v>31</v>
      </c>
      <c r="F227" s="24" t="s">
        <v>18</v>
      </c>
      <c r="G227" s="74">
        <f t="shared" si="24"/>
        <v>1539.3</v>
      </c>
      <c r="H227" s="74">
        <f t="shared" si="25"/>
        <v>1600.9</v>
      </c>
      <c r="I227" s="74">
        <f t="shared" si="26"/>
        <v>1800.1</v>
      </c>
    </row>
    <row r="228" spans="1:9" ht="14.25">
      <c r="A228" s="19">
        <v>245</v>
      </c>
      <c r="B228" s="35" t="s">
        <v>32</v>
      </c>
      <c r="C228" s="36">
        <v>912</v>
      </c>
      <c r="D228" s="36" t="s">
        <v>308</v>
      </c>
      <c r="E228" s="37" t="s">
        <v>33</v>
      </c>
      <c r="F228" s="24" t="s">
        <v>18</v>
      </c>
      <c r="G228" s="74">
        <f>SUM(G229:G230)</f>
        <v>1539.3</v>
      </c>
      <c r="H228" s="74">
        <f>SUM(H229:H230)</f>
        <v>1600.9</v>
      </c>
      <c r="I228" s="74">
        <f>SUM(I229:I230)</f>
        <v>1800.1</v>
      </c>
    </row>
    <row r="229" spans="1:9" ht="36">
      <c r="A229" s="26">
        <v>246</v>
      </c>
      <c r="B229" s="30" t="s">
        <v>23</v>
      </c>
      <c r="C229" s="50">
        <v>912</v>
      </c>
      <c r="D229" s="50" t="s">
        <v>307</v>
      </c>
      <c r="E229" s="49" t="s">
        <v>33</v>
      </c>
      <c r="F229" s="50">
        <v>120</v>
      </c>
      <c r="G229" s="75">
        <v>1239.6</v>
      </c>
      <c r="H229" s="75">
        <v>1289.2</v>
      </c>
      <c r="I229" s="75">
        <v>1476.1</v>
      </c>
    </row>
    <row r="230" spans="1:9" ht="47.25">
      <c r="A230" s="19">
        <v>247</v>
      </c>
      <c r="B230" s="30" t="s">
        <v>26</v>
      </c>
      <c r="C230" s="50">
        <v>912</v>
      </c>
      <c r="D230" s="50" t="s">
        <v>307</v>
      </c>
      <c r="E230" s="49" t="s">
        <v>33</v>
      </c>
      <c r="F230" s="50">
        <v>200</v>
      </c>
      <c r="G230" s="75">
        <v>299.7</v>
      </c>
      <c r="H230" s="75">
        <v>311.7</v>
      </c>
      <c r="I230" s="75">
        <v>324</v>
      </c>
    </row>
    <row r="231" spans="1:9" ht="36">
      <c r="A231" s="19">
        <v>248</v>
      </c>
      <c r="B231" s="35" t="s">
        <v>309</v>
      </c>
      <c r="C231" s="36">
        <v>912</v>
      </c>
      <c r="D231" s="36" t="s">
        <v>308</v>
      </c>
      <c r="E231" s="37" t="s">
        <v>310</v>
      </c>
      <c r="F231" s="24" t="s">
        <v>18</v>
      </c>
      <c r="G231" s="74">
        <f>SUM(G232:G233)</f>
        <v>151.6</v>
      </c>
      <c r="H231" s="74">
        <f>SUM(H232:H233)</f>
        <v>152.9</v>
      </c>
      <c r="I231" s="74">
        <f>SUM(I232:I233)</f>
        <v>154.2</v>
      </c>
    </row>
    <row r="232" spans="1:9" ht="36">
      <c r="A232" s="26">
        <v>249</v>
      </c>
      <c r="B232" s="30" t="s">
        <v>23</v>
      </c>
      <c r="C232" s="50">
        <v>912</v>
      </c>
      <c r="D232" s="50" t="s">
        <v>308</v>
      </c>
      <c r="E232" s="49" t="s">
        <v>310</v>
      </c>
      <c r="F232" s="50">
        <v>120</v>
      </c>
      <c r="G232" s="75">
        <v>120</v>
      </c>
      <c r="H232" s="75">
        <v>120</v>
      </c>
      <c r="I232" s="75">
        <v>120</v>
      </c>
    </row>
    <row r="233" spans="1:9" ht="47.25">
      <c r="A233" s="19">
        <v>250</v>
      </c>
      <c r="B233" s="30" t="s">
        <v>26</v>
      </c>
      <c r="C233" s="50">
        <v>912</v>
      </c>
      <c r="D233" s="50" t="s">
        <v>308</v>
      </c>
      <c r="E233" s="49" t="s">
        <v>310</v>
      </c>
      <c r="F233" s="50">
        <v>240</v>
      </c>
      <c r="G233" s="75">
        <v>31.6</v>
      </c>
      <c r="H233" s="75">
        <v>32.9</v>
      </c>
      <c r="I233" s="75">
        <v>34.2</v>
      </c>
    </row>
    <row r="234" spans="1:9" ht="58.5">
      <c r="A234" s="19">
        <v>251</v>
      </c>
      <c r="B234" s="34" t="s">
        <v>138</v>
      </c>
      <c r="C234" s="23">
        <v>912</v>
      </c>
      <c r="D234" s="23" t="s">
        <v>62</v>
      </c>
      <c r="E234" s="24" t="s">
        <v>50</v>
      </c>
      <c r="F234" s="37" t="s">
        <v>18</v>
      </c>
      <c r="G234" s="28">
        <f>G235+G237</f>
        <v>18.7</v>
      </c>
      <c r="H234" s="28">
        <f>H235+H237</f>
        <v>19.5</v>
      </c>
      <c r="I234" s="28">
        <f>I235+I237</f>
        <v>20.3</v>
      </c>
    </row>
    <row r="235" spans="1:9" ht="24.75">
      <c r="A235" s="26">
        <v>252</v>
      </c>
      <c r="B235" s="34" t="s">
        <v>55</v>
      </c>
      <c r="C235" s="23">
        <v>912</v>
      </c>
      <c r="D235" s="23" t="s">
        <v>62</v>
      </c>
      <c r="E235" s="24" t="s">
        <v>56</v>
      </c>
      <c r="F235" s="37" t="s">
        <v>18</v>
      </c>
      <c r="G235" s="28">
        <f>G236</f>
        <v>18.7</v>
      </c>
      <c r="H235" s="28">
        <f>H236</f>
        <v>19.5</v>
      </c>
      <c r="I235" s="28">
        <f>I236</f>
        <v>20.3</v>
      </c>
    </row>
    <row r="236" spans="1:9" ht="47.25">
      <c r="A236" s="19">
        <v>253</v>
      </c>
      <c r="B236" s="30" t="s">
        <v>26</v>
      </c>
      <c r="C236" s="50">
        <v>912</v>
      </c>
      <c r="D236" s="50" t="s">
        <v>62</v>
      </c>
      <c r="E236" s="49" t="s">
        <v>57</v>
      </c>
      <c r="F236" s="50">
        <v>240</v>
      </c>
      <c r="G236" s="75">
        <v>18.7</v>
      </c>
      <c r="H236" s="75">
        <v>19.5</v>
      </c>
      <c r="I236" s="75">
        <v>20.3</v>
      </c>
    </row>
    <row r="237" spans="1:9" ht="58.5">
      <c r="A237" s="19">
        <v>254</v>
      </c>
      <c r="B237" s="34" t="s">
        <v>61</v>
      </c>
      <c r="C237" s="36">
        <v>912</v>
      </c>
      <c r="D237" s="36" t="s">
        <v>62</v>
      </c>
      <c r="E237" s="37" t="s">
        <v>63</v>
      </c>
      <c r="F237" s="37" t="s">
        <v>18</v>
      </c>
      <c r="G237" s="74">
        <f>G238</f>
        <v>0</v>
      </c>
      <c r="H237" s="74">
        <f>H238</f>
        <v>0</v>
      </c>
      <c r="I237" s="74">
        <f>I238</f>
        <v>0</v>
      </c>
    </row>
    <row r="238" spans="1:9" ht="47.25">
      <c r="A238" s="26">
        <v>255</v>
      </c>
      <c r="B238" s="30" t="s">
        <v>26</v>
      </c>
      <c r="C238" s="50">
        <v>912</v>
      </c>
      <c r="D238" s="50" t="s">
        <v>62</v>
      </c>
      <c r="E238" s="49" t="s">
        <v>64</v>
      </c>
      <c r="F238" s="50">
        <v>240</v>
      </c>
      <c r="G238" s="75"/>
      <c r="H238" s="75"/>
      <c r="I238" s="75"/>
    </row>
    <row r="239" spans="1:9" ht="14.25">
      <c r="A239" s="19">
        <v>256</v>
      </c>
      <c r="B239" s="35" t="s">
        <v>304</v>
      </c>
      <c r="C239" s="50"/>
      <c r="D239" s="50"/>
      <c r="E239" s="49"/>
      <c r="F239" s="50"/>
      <c r="G239" s="74">
        <f>G224</f>
        <v>1709.6</v>
      </c>
      <c r="H239" s="74">
        <f>H224</f>
        <v>1773.3000000000002</v>
      </c>
      <c r="I239" s="74">
        <f>I224</f>
        <v>1974.6</v>
      </c>
    </row>
    <row r="240" spans="1:9" ht="15.75">
      <c r="A240" s="19">
        <v>257</v>
      </c>
      <c r="B240" s="76" t="s">
        <v>311</v>
      </c>
      <c r="C240" s="36">
        <v>913</v>
      </c>
      <c r="D240" s="36" t="s">
        <v>16</v>
      </c>
      <c r="E240" s="37" t="s">
        <v>17</v>
      </c>
      <c r="F240" s="24" t="s">
        <v>18</v>
      </c>
      <c r="G240" s="74">
        <f>G241+G252+G246+G249</f>
        <v>3660.1</v>
      </c>
      <c r="H240" s="74">
        <f>H241+H252+H246+H249</f>
        <v>3793.8999999999996</v>
      </c>
      <c r="I240" s="74">
        <f>I241+I252+I246+I249</f>
        <v>3933.2000000000003</v>
      </c>
    </row>
    <row r="241" spans="1:9" ht="69.75">
      <c r="A241" s="26">
        <v>258</v>
      </c>
      <c r="B241" s="35" t="s">
        <v>312</v>
      </c>
      <c r="C241" s="36">
        <v>913</v>
      </c>
      <c r="D241" s="36" t="s">
        <v>313</v>
      </c>
      <c r="E241" s="37" t="s">
        <v>290</v>
      </c>
      <c r="F241" s="24" t="s">
        <v>18</v>
      </c>
      <c r="G241" s="74">
        <f aca="true" t="shared" si="27" ref="G241:G242">G242</f>
        <v>3408.7</v>
      </c>
      <c r="H241" s="74">
        <f aca="true" t="shared" si="28" ref="H241:H242">H242</f>
        <v>3535.7</v>
      </c>
      <c r="I241" s="74">
        <f aca="true" t="shared" si="29" ref="I241:I242">I242</f>
        <v>3667.9</v>
      </c>
    </row>
    <row r="242" spans="1:9" ht="45" customHeight="1">
      <c r="A242" s="19">
        <v>259</v>
      </c>
      <c r="B242" s="35" t="s">
        <v>30</v>
      </c>
      <c r="C242" s="36">
        <v>913</v>
      </c>
      <c r="D242" s="36" t="s">
        <v>313</v>
      </c>
      <c r="E242" s="37" t="s">
        <v>31</v>
      </c>
      <c r="F242" s="24" t="s">
        <v>18</v>
      </c>
      <c r="G242" s="74">
        <f t="shared" si="27"/>
        <v>3408.7</v>
      </c>
      <c r="H242" s="74">
        <f t="shared" si="28"/>
        <v>3535.7</v>
      </c>
      <c r="I242" s="74">
        <f t="shared" si="29"/>
        <v>3667.9</v>
      </c>
    </row>
    <row r="243" spans="1:9" ht="14.25">
      <c r="A243" s="19">
        <v>260</v>
      </c>
      <c r="B243" s="35" t="s">
        <v>32</v>
      </c>
      <c r="C243" s="36">
        <v>913</v>
      </c>
      <c r="D243" s="36" t="s">
        <v>313</v>
      </c>
      <c r="E243" s="37" t="s">
        <v>33</v>
      </c>
      <c r="F243" s="24" t="s">
        <v>18</v>
      </c>
      <c r="G243" s="74">
        <f>SUM(G244:G245)</f>
        <v>3408.7</v>
      </c>
      <c r="H243" s="74">
        <f>SUM(H244:H245)</f>
        <v>3535.7</v>
      </c>
      <c r="I243" s="74">
        <f>SUM(I244:I245)</f>
        <v>3667.9</v>
      </c>
    </row>
    <row r="244" spans="1:9" ht="36">
      <c r="A244" s="26">
        <v>261</v>
      </c>
      <c r="B244" s="30" t="s">
        <v>23</v>
      </c>
      <c r="C244" s="50">
        <v>913</v>
      </c>
      <c r="D244" s="50" t="s">
        <v>313</v>
      </c>
      <c r="E244" s="32" t="s">
        <v>33</v>
      </c>
      <c r="F244" s="50">
        <v>120</v>
      </c>
      <c r="G244" s="75">
        <v>3174.1</v>
      </c>
      <c r="H244" s="75">
        <v>3301.1</v>
      </c>
      <c r="I244" s="75">
        <v>3433.3</v>
      </c>
    </row>
    <row r="245" spans="1:9" ht="47.25">
      <c r="A245" s="19">
        <v>262</v>
      </c>
      <c r="B245" s="30" t="s">
        <v>26</v>
      </c>
      <c r="C245" s="50">
        <v>913</v>
      </c>
      <c r="D245" s="50" t="s">
        <v>313</v>
      </c>
      <c r="E245" s="32" t="s">
        <v>33</v>
      </c>
      <c r="F245" s="50">
        <v>240</v>
      </c>
      <c r="G245" s="75">
        <v>234.6</v>
      </c>
      <c r="H245" s="75">
        <v>234.6</v>
      </c>
      <c r="I245" s="75">
        <v>234.6</v>
      </c>
    </row>
    <row r="246" spans="1:9" ht="58.5">
      <c r="A246" s="19">
        <v>263</v>
      </c>
      <c r="B246" s="34" t="s">
        <v>138</v>
      </c>
      <c r="C246" s="23">
        <v>913</v>
      </c>
      <c r="D246" s="23" t="s">
        <v>62</v>
      </c>
      <c r="E246" s="24" t="s">
        <v>50</v>
      </c>
      <c r="F246" s="37" t="s">
        <v>18</v>
      </c>
      <c r="G246" s="28">
        <f aca="true" t="shared" si="30" ref="G246:G247">G247</f>
        <v>20</v>
      </c>
      <c r="H246" s="28">
        <f aca="true" t="shared" si="31" ref="H246:H247">H247</f>
        <v>20</v>
      </c>
      <c r="I246" s="28">
        <f aca="true" t="shared" si="32" ref="I246:I247">I247</f>
        <v>20</v>
      </c>
    </row>
    <row r="247" spans="1:9" ht="24.75">
      <c r="A247" s="26">
        <v>264</v>
      </c>
      <c r="B247" s="34" t="s">
        <v>55</v>
      </c>
      <c r="C247" s="23">
        <v>913</v>
      </c>
      <c r="D247" s="23" t="s">
        <v>62</v>
      </c>
      <c r="E247" s="24" t="s">
        <v>56</v>
      </c>
      <c r="F247" s="37" t="s">
        <v>18</v>
      </c>
      <c r="G247" s="28">
        <f t="shared" si="30"/>
        <v>20</v>
      </c>
      <c r="H247" s="28">
        <f t="shared" si="31"/>
        <v>20</v>
      </c>
      <c r="I247" s="28">
        <f t="shared" si="32"/>
        <v>20</v>
      </c>
    </row>
    <row r="248" spans="1:9" ht="47.25">
      <c r="A248" s="19">
        <v>265</v>
      </c>
      <c r="B248" s="30" t="s">
        <v>26</v>
      </c>
      <c r="C248" s="50">
        <v>913</v>
      </c>
      <c r="D248" s="50" t="s">
        <v>62</v>
      </c>
      <c r="E248" s="49" t="s">
        <v>57</v>
      </c>
      <c r="F248" s="50">
        <v>240</v>
      </c>
      <c r="G248" s="75">
        <v>20</v>
      </c>
      <c r="H248" s="75">
        <v>20</v>
      </c>
      <c r="I248" s="75">
        <v>20</v>
      </c>
    </row>
    <row r="249" spans="1:9" ht="58.5">
      <c r="A249" s="19">
        <v>266</v>
      </c>
      <c r="B249" s="34" t="s">
        <v>61</v>
      </c>
      <c r="C249" s="23">
        <v>913</v>
      </c>
      <c r="D249" s="23" t="s">
        <v>62</v>
      </c>
      <c r="E249" s="24" t="s">
        <v>63</v>
      </c>
      <c r="F249" s="24" t="s">
        <v>18</v>
      </c>
      <c r="G249" s="28">
        <f>SUM(G250:G251)</f>
        <v>62</v>
      </c>
      <c r="H249" s="28">
        <f>SUM(H250:H251)</f>
        <v>62</v>
      </c>
      <c r="I249" s="28">
        <f>SUM(I250:I251)</f>
        <v>62</v>
      </c>
    </row>
    <row r="250" spans="1:9" ht="36">
      <c r="A250" s="26">
        <v>267</v>
      </c>
      <c r="B250" s="30" t="s">
        <v>23</v>
      </c>
      <c r="C250" s="31">
        <v>913</v>
      </c>
      <c r="D250" s="32" t="s">
        <v>62</v>
      </c>
      <c r="E250" s="32" t="s">
        <v>64</v>
      </c>
      <c r="F250" s="32" t="s">
        <v>25</v>
      </c>
      <c r="G250" s="33">
        <v>2</v>
      </c>
      <c r="H250" s="33">
        <v>2</v>
      </c>
      <c r="I250" s="33">
        <v>2</v>
      </c>
    </row>
    <row r="251" spans="1:9" ht="47.25">
      <c r="A251" s="19">
        <v>268</v>
      </c>
      <c r="B251" s="30" t="s">
        <v>26</v>
      </c>
      <c r="C251" s="31">
        <v>913</v>
      </c>
      <c r="D251" s="32" t="s">
        <v>62</v>
      </c>
      <c r="E251" s="32" t="s">
        <v>64</v>
      </c>
      <c r="F251" s="32" t="s">
        <v>27</v>
      </c>
      <c r="G251" s="33">
        <v>60</v>
      </c>
      <c r="H251" s="33">
        <v>60</v>
      </c>
      <c r="I251" s="33">
        <v>60</v>
      </c>
    </row>
    <row r="252" spans="1:9" ht="24.75">
      <c r="A252" s="19">
        <v>269</v>
      </c>
      <c r="B252" s="35" t="s">
        <v>46</v>
      </c>
      <c r="C252" s="36">
        <v>913</v>
      </c>
      <c r="D252" s="36" t="s">
        <v>264</v>
      </c>
      <c r="E252" s="37" t="s">
        <v>290</v>
      </c>
      <c r="F252" s="24" t="s">
        <v>18</v>
      </c>
      <c r="G252" s="74">
        <f aca="true" t="shared" si="33" ref="G252:G253">G253</f>
        <v>169.4</v>
      </c>
      <c r="H252" s="74">
        <f aca="true" t="shared" si="34" ref="H252:H253">H253</f>
        <v>176.2</v>
      </c>
      <c r="I252" s="74">
        <f aca="true" t="shared" si="35" ref="I252:I253">I253</f>
        <v>183.3</v>
      </c>
    </row>
    <row r="253" spans="1:9" ht="47.25">
      <c r="A253" s="26">
        <v>270</v>
      </c>
      <c r="B253" s="35" t="s">
        <v>314</v>
      </c>
      <c r="C253" s="36">
        <v>913</v>
      </c>
      <c r="D253" s="36" t="s">
        <v>315</v>
      </c>
      <c r="E253" s="37" t="s">
        <v>267</v>
      </c>
      <c r="F253" s="24" t="s">
        <v>18</v>
      </c>
      <c r="G253" s="74">
        <f t="shared" si="33"/>
        <v>169.4</v>
      </c>
      <c r="H253" s="74">
        <f t="shared" si="34"/>
        <v>176.2</v>
      </c>
      <c r="I253" s="74">
        <f t="shared" si="35"/>
        <v>183.3</v>
      </c>
    </row>
    <row r="254" spans="1:9" ht="24.75">
      <c r="A254" s="19">
        <v>271</v>
      </c>
      <c r="B254" s="30" t="s">
        <v>268</v>
      </c>
      <c r="C254" s="50">
        <v>913</v>
      </c>
      <c r="D254" s="50" t="s">
        <v>315</v>
      </c>
      <c r="E254" s="49" t="s">
        <v>267</v>
      </c>
      <c r="F254" s="32" t="s">
        <v>269</v>
      </c>
      <c r="G254" s="75">
        <v>169.4</v>
      </c>
      <c r="H254" s="75">
        <v>176.2</v>
      </c>
      <c r="I254" s="75">
        <v>183.3</v>
      </c>
    </row>
    <row r="255" spans="1:9" ht="14.25">
      <c r="A255" s="19">
        <v>272</v>
      </c>
      <c r="B255" s="35" t="s">
        <v>304</v>
      </c>
      <c r="C255" s="36"/>
      <c r="D255" s="36"/>
      <c r="E255" s="37"/>
      <c r="F255" s="36"/>
      <c r="G255" s="74">
        <f>G240</f>
        <v>3660.1</v>
      </c>
      <c r="H255" s="74">
        <f>H240</f>
        <v>3793.8999999999996</v>
      </c>
      <c r="I255" s="74">
        <f>I240</f>
        <v>3933.2000000000003</v>
      </c>
    </row>
    <row r="256" spans="1:9" ht="26.25">
      <c r="A256" s="26">
        <v>273</v>
      </c>
      <c r="B256" s="76" t="s">
        <v>316</v>
      </c>
      <c r="C256" s="36">
        <v>919</v>
      </c>
      <c r="D256" s="36" t="s">
        <v>16</v>
      </c>
      <c r="E256" s="37" t="s">
        <v>17</v>
      </c>
      <c r="F256" s="24" t="s">
        <v>18</v>
      </c>
      <c r="G256" s="74">
        <f>G257+G263+G268+G270</f>
        <v>8088.599999999999</v>
      </c>
      <c r="H256" s="74">
        <f>H257+H263+H268+H270</f>
        <v>8412.4</v>
      </c>
      <c r="I256" s="74">
        <f>I257+I263+I268+I270</f>
        <v>8730.92</v>
      </c>
    </row>
    <row r="257" spans="1:9" ht="24.75">
      <c r="A257" s="19">
        <v>274</v>
      </c>
      <c r="B257" s="35" t="s">
        <v>19</v>
      </c>
      <c r="C257" s="36">
        <v>919</v>
      </c>
      <c r="D257" s="36" t="s">
        <v>20</v>
      </c>
      <c r="E257" s="37" t="s">
        <v>290</v>
      </c>
      <c r="F257" s="24" t="s">
        <v>18</v>
      </c>
      <c r="G257" s="74">
        <f aca="true" t="shared" si="36" ref="G257:G259">G258</f>
        <v>6873.3</v>
      </c>
      <c r="H257" s="74">
        <f aca="true" t="shared" si="37" ref="H257:H259">H258</f>
        <v>7148.4</v>
      </c>
      <c r="I257" s="74">
        <f aca="true" t="shared" si="38" ref="I257:I259">I258</f>
        <v>7416.3</v>
      </c>
    </row>
    <row r="258" spans="1:9" ht="69.75">
      <c r="A258" s="19">
        <v>275</v>
      </c>
      <c r="B258" s="35" t="s">
        <v>312</v>
      </c>
      <c r="C258" s="36">
        <v>919</v>
      </c>
      <c r="D258" s="36" t="s">
        <v>313</v>
      </c>
      <c r="E258" s="37" t="s">
        <v>31</v>
      </c>
      <c r="F258" s="24" t="s">
        <v>18</v>
      </c>
      <c r="G258" s="74">
        <f t="shared" si="36"/>
        <v>6873.3</v>
      </c>
      <c r="H258" s="74">
        <f t="shared" si="37"/>
        <v>7148.4</v>
      </c>
      <c r="I258" s="74">
        <f t="shared" si="38"/>
        <v>7416.3</v>
      </c>
    </row>
    <row r="259" spans="1:9" ht="39.75" customHeight="1">
      <c r="A259" s="26">
        <v>276</v>
      </c>
      <c r="B259" s="35" t="s">
        <v>30</v>
      </c>
      <c r="C259" s="23">
        <v>919</v>
      </c>
      <c r="D259" s="36" t="s">
        <v>313</v>
      </c>
      <c r="E259" s="37" t="s">
        <v>31</v>
      </c>
      <c r="F259" s="24" t="s">
        <v>18</v>
      </c>
      <c r="G259" s="28">
        <f t="shared" si="36"/>
        <v>6873.3</v>
      </c>
      <c r="H259" s="28">
        <f t="shared" si="37"/>
        <v>7148.4</v>
      </c>
      <c r="I259" s="28">
        <f t="shared" si="38"/>
        <v>7416.3</v>
      </c>
    </row>
    <row r="260" spans="1:9" ht="14.25">
      <c r="A260" s="19">
        <v>277</v>
      </c>
      <c r="B260" s="34" t="s">
        <v>32</v>
      </c>
      <c r="C260" s="23">
        <v>919</v>
      </c>
      <c r="D260" s="36" t="s">
        <v>313</v>
      </c>
      <c r="E260" s="24" t="s">
        <v>33</v>
      </c>
      <c r="F260" s="24" t="s">
        <v>18</v>
      </c>
      <c r="G260" s="28">
        <f>SUM(G261:G262)</f>
        <v>6873.3</v>
      </c>
      <c r="H260" s="28">
        <f>SUM(H261:H262)</f>
        <v>7148.4</v>
      </c>
      <c r="I260" s="28">
        <f>SUM(I261:I262)</f>
        <v>7416.3</v>
      </c>
    </row>
    <row r="261" spans="1:9" ht="36">
      <c r="A261" s="19">
        <v>278</v>
      </c>
      <c r="B261" s="30" t="s">
        <v>23</v>
      </c>
      <c r="C261" s="31">
        <v>919</v>
      </c>
      <c r="D261" s="50" t="s">
        <v>313</v>
      </c>
      <c r="E261" s="32" t="s">
        <v>33</v>
      </c>
      <c r="F261" s="32" t="s">
        <v>25</v>
      </c>
      <c r="G261" s="33">
        <v>6792.6</v>
      </c>
      <c r="H261" s="33">
        <v>7064.4</v>
      </c>
      <c r="I261" s="33">
        <v>7328.1</v>
      </c>
    </row>
    <row r="262" spans="1:9" ht="47.25">
      <c r="A262" s="26">
        <v>279</v>
      </c>
      <c r="B262" s="30" t="s">
        <v>26</v>
      </c>
      <c r="C262" s="31">
        <v>919</v>
      </c>
      <c r="D262" s="50" t="s">
        <v>313</v>
      </c>
      <c r="E262" s="32" t="s">
        <v>33</v>
      </c>
      <c r="F262" s="32" t="s">
        <v>27</v>
      </c>
      <c r="G262" s="33">
        <v>80.7</v>
      </c>
      <c r="H262" s="33">
        <v>84</v>
      </c>
      <c r="I262" s="33">
        <v>88.2</v>
      </c>
    </row>
    <row r="263" spans="1:9" ht="58.5">
      <c r="A263" s="19">
        <v>281</v>
      </c>
      <c r="B263" s="34" t="s">
        <v>138</v>
      </c>
      <c r="C263" s="23">
        <v>919</v>
      </c>
      <c r="D263" s="23" t="s">
        <v>62</v>
      </c>
      <c r="E263" s="24" t="s">
        <v>50</v>
      </c>
      <c r="F263" s="37" t="s">
        <v>18</v>
      </c>
      <c r="G263" s="28">
        <f>G264+G266</f>
        <v>1037.1</v>
      </c>
      <c r="H263" s="28">
        <f>H264+H266</f>
        <v>1078.6</v>
      </c>
      <c r="I263" s="28">
        <f>I264+I266</f>
        <v>1121.8200000000002</v>
      </c>
    </row>
    <row r="264" spans="1:9" ht="24.75">
      <c r="A264" s="26">
        <v>282</v>
      </c>
      <c r="B264" s="34" t="s">
        <v>55</v>
      </c>
      <c r="C264" s="23">
        <v>919</v>
      </c>
      <c r="D264" s="23" t="s">
        <v>62</v>
      </c>
      <c r="E264" s="24" t="s">
        <v>56</v>
      </c>
      <c r="F264" s="37" t="s">
        <v>18</v>
      </c>
      <c r="G264" s="28">
        <f>G265</f>
        <v>962.1</v>
      </c>
      <c r="H264" s="28">
        <f>H265</f>
        <v>1000.6</v>
      </c>
      <c r="I264" s="28">
        <f>I265</f>
        <v>1040.7</v>
      </c>
    </row>
    <row r="265" spans="1:9" ht="47.25">
      <c r="A265" s="19">
        <v>283</v>
      </c>
      <c r="B265" s="30" t="s">
        <v>26</v>
      </c>
      <c r="C265" s="31">
        <v>919</v>
      </c>
      <c r="D265" s="31" t="s">
        <v>62</v>
      </c>
      <c r="E265" s="32" t="s">
        <v>57</v>
      </c>
      <c r="F265" s="32" t="s">
        <v>27</v>
      </c>
      <c r="G265" s="33">
        <v>962.1</v>
      </c>
      <c r="H265" s="33">
        <v>1000.6</v>
      </c>
      <c r="I265" s="33">
        <v>1040.7</v>
      </c>
    </row>
    <row r="266" spans="1:9" ht="58.5">
      <c r="A266" s="19">
        <v>284</v>
      </c>
      <c r="B266" s="34" t="s">
        <v>61</v>
      </c>
      <c r="C266" s="23">
        <v>919</v>
      </c>
      <c r="D266" s="23" t="s">
        <v>62</v>
      </c>
      <c r="E266" s="24" t="s">
        <v>63</v>
      </c>
      <c r="F266" s="24" t="s">
        <v>18</v>
      </c>
      <c r="G266" s="28">
        <f>SUM(G267:G267)</f>
        <v>75</v>
      </c>
      <c r="H266" s="28">
        <f>SUM(H267:H267)</f>
        <v>78</v>
      </c>
      <c r="I266" s="28">
        <f>SUM(I267:I267)</f>
        <v>81.12</v>
      </c>
    </row>
    <row r="267" spans="1:9" ht="47.25">
      <c r="A267" s="26">
        <v>285</v>
      </c>
      <c r="B267" s="30" t="s">
        <v>26</v>
      </c>
      <c r="C267" s="31">
        <v>919</v>
      </c>
      <c r="D267" s="32" t="s">
        <v>62</v>
      </c>
      <c r="E267" s="32" t="s">
        <v>64</v>
      </c>
      <c r="F267" s="32" t="s">
        <v>27</v>
      </c>
      <c r="G267" s="33">
        <v>75</v>
      </c>
      <c r="H267" s="33">
        <v>78</v>
      </c>
      <c r="I267" s="33">
        <v>81.12</v>
      </c>
    </row>
    <row r="268" spans="1:9" ht="24.75">
      <c r="A268" s="19">
        <v>286</v>
      </c>
      <c r="B268" s="34" t="s">
        <v>65</v>
      </c>
      <c r="C268" s="23">
        <v>919</v>
      </c>
      <c r="D268" s="24" t="s">
        <v>62</v>
      </c>
      <c r="E268" s="24" t="s">
        <v>66</v>
      </c>
      <c r="F268" s="24" t="s">
        <v>18</v>
      </c>
      <c r="G268" s="28">
        <f>G269</f>
        <v>0</v>
      </c>
      <c r="H268" s="28">
        <f>H269</f>
        <v>0</v>
      </c>
      <c r="I268" s="28">
        <f>I269</f>
        <v>0</v>
      </c>
    </row>
    <row r="269" spans="1:9" ht="36">
      <c r="A269" s="19">
        <v>287</v>
      </c>
      <c r="B269" s="30" t="s">
        <v>67</v>
      </c>
      <c r="C269" s="31">
        <v>919</v>
      </c>
      <c r="D269" s="32" t="s">
        <v>62</v>
      </c>
      <c r="E269" s="32" t="s">
        <v>66</v>
      </c>
      <c r="F269" s="32" t="s">
        <v>68</v>
      </c>
      <c r="G269" s="33">
        <v>0</v>
      </c>
      <c r="H269" s="33">
        <v>0</v>
      </c>
      <c r="I269" s="33">
        <v>0</v>
      </c>
    </row>
    <row r="270" spans="1:9" ht="47.25">
      <c r="A270" s="26">
        <v>288</v>
      </c>
      <c r="B270" s="35" t="s">
        <v>314</v>
      </c>
      <c r="C270" s="36">
        <v>919</v>
      </c>
      <c r="D270" s="36" t="s">
        <v>315</v>
      </c>
      <c r="E270" s="37" t="s">
        <v>267</v>
      </c>
      <c r="F270" s="24" t="s">
        <v>18</v>
      </c>
      <c r="G270" s="28">
        <f>G271</f>
        <v>178.2</v>
      </c>
      <c r="H270" s="28">
        <f>H271</f>
        <v>185.4</v>
      </c>
      <c r="I270" s="28">
        <f>I271</f>
        <v>192.8</v>
      </c>
    </row>
    <row r="271" spans="1:9" ht="24.75">
      <c r="A271" s="19">
        <v>289</v>
      </c>
      <c r="B271" s="30" t="s">
        <v>268</v>
      </c>
      <c r="C271" s="50">
        <v>919</v>
      </c>
      <c r="D271" s="50" t="s">
        <v>315</v>
      </c>
      <c r="E271" s="49" t="s">
        <v>267</v>
      </c>
      <c r="F271" s="32" t="s">
        <v>269</v>
      </c>
      <c r="G271" s="33">
        <v>178.2</v>
      </c>
      <c r="H271" s="33">
        <v>185.4</v>
      </c>
      <c r="I271" s="33">
        <v>192.8</v>
      </c>
    </row>
    <row r="272" spans="1:9" ht="14.25">
      <c r="A272" s="19">
        <v>290</v>
      </c>
      <c r="B272" s="77" t="s">
        <v>304</v>
      </c>
      <c r="C272" s="78"/>
      <c r="D272" s="78"/>
      <c r="E272" s="78"/>
      <c r="F272" s="78"/>
      <c r="G272" s="79">
        <f>G256</f>
        <v>8088.599999999999</v>
      </c>
      <c r="H272" s="79">
        <f>H256</f>
        <v>8412.4</v>
      </c>
      <c r="I272" s="79">
        <f>I256</f>
        <v>8730.92</v>
      </c>
    </row>
    <row r="273" spans="1:9" s="83" customFormat="1" ht="14.25">
      <c r="A273" s="26">
        <v>291</v>
      </c>
      <c r="B273" s="80" t="s">
        <v>317</v>
      </c>
      <c r="C273" s="81"/>
      <c r="D273" s="81"/>
      <c r="E273" s="81"/>
      <c r="F273" s="81"/>
      <c r="G273" s="82">
        <f>G17+G224+G240+G256</f>
        <v>559049.3599999999</v>
      </c>
      <c r="H273" s="82">
        <f>H17+H224+H240+H256</f>
        <v>544888.9</v>
      </c>
      <c r="I273" s="82">
        <f>I17+I224+I240+I256</f>
        <v>537082.32</v>
      </c>
    </row>
    <row r="274" spans="1:7" ht="14.25">
      <c r="A274" s="84"/>
      <c r="G274" s="85"/>
    </row>
    <row r="275" spans="1:7" ht="14.25">
      <c r="A275" s="84"/>
      <c r="G275" s="86"/>
    </row>
    <row r="276" spans="1:9" ht="14.25">
      <c r="A276" s="87"/>
      <c r="G276" s="88">
        <v>559049388</v>
      </c>
      <c r="H276" s="88">
        <v>544888858</v>
      </c>
      <c r="I276" s="88">
        <v>537082328</v>
      </c>
    </row>
    <row r="277" spans="1:9" ht="14.25">
      <c r="A277" s="84"/>
      <c r="F277" s="58"/>
      <c r="G277" s="85"/>
      <c r="I277" s="85"/>
    </row>
    <row r="278" ht="14.25">
      <c r="A278" s="84"/>
    </row>
    <row r="279" ht="14.25">
      <c r="A279" s="87"/>
    </row>
    <row r="280" spans="1:7" ht="14.25">
      <c r="A280" s="84"/>
      <c r="G280" s="89"/>
    </row>
    <row r="281" ht="14.25">
      <c r="A281" s="84"/>
    </row>
    <row r="282" ht="14.25">
      <c r="A282" s="87"/>
    </row>
    <row r="283" ht="14.25">
      <c r="A283" s="84"/>
    </row>
    <row r="284" ht="14.25">
      <c r="A284" s="84"/>
    </row>
    <row r="285" ht="14.25">
      <c r="A285" s="87"/>
    </row>
    <row r="286" ht="14.25">
      <c r="A286" s="84"/>
    </row>
  </sheetData>
  <sheetProtection selectLockedCells="1" selectUnlockedCells="1"/>
  <mergeCells count="11">
    <mergeCell ref="F1:I1"/>
    <mergeCell ref="F2:I2"/>
    <mergeCell ref="F3:I3"/>
    <mergeCell ref="F4:I4"/>
    <mergeCell ref="F5:I5"/>
    <mergeCell ref="F6:I6"/>
    <mergeCell ref="F7:I7"/>
    <mergeCell ref="H8:I8"/>
    <mergeCell ref="F9:I9"/>
    <mergeCell ref="B11:H11"/>
    <mergeCell ref="B12:H12"/>
  </mergeCell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5-RF</dc:creator>
  <cp:keywords/>
  <dc:description/>
  <cp:lastModifiedBy/>
  <cp:lastPrinted>2021-11-14T10:29:17Z</cp:lastPrinted>
  <dcterms:created xsi:type="dcterms:W3CDTF">2021-11-06T09:11:29Z</dcterms:created>
  <dcterms:modified xsi:type="dcterms:W3CDTF">2021-11-15T07:59:39Z</dcterms:modified>
  <cp:category/>
  <cp:version/>
  <cp:contentType/>
  <cp:contentStatus/>
  <cp:revision>8</cp:revision>
</cp:coreProperties>
</file>